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DOU\Desktop\"/>
    </mc:Choice>
  </mc:AlternateContent>
  <bookViews>
    <workbookView xWindow="0" yWindow="0" windowWidth="28800" windowHeight="12330"/>
  </bookViews>
  <sheets>
    <sheet name="Opérateur" sheetId="1" r:id="rId1"/>
  </sheets>
  <definedNames>
    <definedName name="_xlnm.Print_Titles" localSheetId="0">Opérateur!$1:$4</definedName>
  </definedNames>
  <calcPr calcId="162913"/>
</workbook>
</file>

<file path=xl/calcChain.xml><?xml version="1.0" encoding="utf-8"?>
<calcChain xmlns="http://schemas.openxmlformats.org/spreadsheetml/2006/main">
  <c r="F195" i="1" l="1"/>
  <c r="B24" i="1" l="1"/>
  <c r="B183" i="1" l="1"/>
  <c r="F299" i="1"/>
  <c r="D226" i="1"/>
  <c r="B226" i="1"/>
  <c r="G207" i="1"/>
  <c r="F207" i="1"/>
  <c r="B192" i="1"/>
  <c r="E183" i="1"/>
  <c r="F166" i="1" s="1"/>
  <c r="F108" i="1" l="1"/>
  <c r="F175" i="1"/>
  <c r="F144" i="1"/>
  <c r="F112" i="1"/>
  <c r="F160" i="1"/>
  <c r="F128" i="1"/>
  <c r="F96" i="1"/>
  <c r="F181" i="1"/>
  <c r="F169" i="1"/>
  <c r="F152" i="1"/>
  <c r="F136" i="1"/>
  <c r="F120" i="1"/>
  <c r="F104" i="1"/>
  <c r="F88" i="1"/>
  <c r="F64" i="1"/>
  <c r="F179" i="1"/>
  <c r="F173" i="1"/>
  <c r="F164" i="1"/>
  <c r="F156" i="1"/>
  <c r="F148" i="1"/>
  <c r="F140" i="1"/>
  <c r="F132" i="1"/>
  <c r="F124" i="1"/>
  <c r="F116" i="1"/>
  <c r="F100" i="1"/>
  <c r="F92" i="1"/>
  <c r="F84" i="1"/>
  <c r="F80" i="1"/>
  <c r="F182" i="1"/>
  <c r="F180" i="1"/>
  <c r="F176" i="1"/>
  <c r="F174" i="1"/>
  <c r="F171" i="1"/>
  <c r="F167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178" i="1"/>
  <c r="F172" i="1"/>
  <c r="F170" i="1"/>
  <c r="F168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177" i="1"/>
  <c r="G249" i="1"/>
  <c r="G250" i="1"/>
  <c r="C22" i="1" l="1"/>
  <c r="C21" i="1"/>
  <c r="E294" i="1"/>
  <c r="E293" i="1"/>
  <c r="E292" i="1"/>
  <c r="E291" i="1"/>
  <c r="E290" i="1"/>
  <c r="E289" i="1"/>
  <c r="E287" i="1"/>
  <c r="E286" i="1"/>
  <c r="C286" i="1"/>
  <c r="G251" i="1"/>
  <c r="C250" i="1"/>
  <c r="C251" i="1"/>
  <c r="C252" i="1"/>
  <c r="C253" i="1"/>
  <c r="C254" i="1"/>
  <c r="C255" i="1"/>
  <c r="C256" i="1"/>
  <c r="C257" i="1"/>
  <c r="C258" i="1"/>
  <c r="C259" i="1"/>
  <c r="C249" i="1"/>
  <c r="I241" i="1"/>
  <c r="I242" i="1"/>
  <c r="I243" i="1"/>
  <c r="I244" i="1"/>
  <c r="I240" i="1"/>
  <c r="I237" i="1"/>
  <c r="G237" i="1"/>
  <c r="E241" i="1"/>
  <c r="E242" i="1"/>
  <c r="E243" i="1"/>
  <c r="E244" i="1"/>
  <c r="E240" i="1"/>
  <c r="E237" i="1"/>
  <c r="C237" i="1"/>
  <c r="E230" i="1"/>
  <c r="E229" i="1"/>
  <c r="H201" i="1"/>
  <c r="C207" i="1"/>
  <c r="C212" i="1"/>
  <c r="C202" i="1"/>
  <c r="C201" i="1"/>
  <c r="F307" i="1" l="1"/>
  <c r="F306" i="1"/>
  <c r="F305" i="1"/>
  <c r="F304" i="1"/>
  <c r="F303" i="1"/>
  <c r="F302" i="1"/>
  <c r="F301" i="1"/>
  <c r="F300" i="1"/>
  <c r="F276" i="1"/>
  <c r="F275" i="1"/>
  <c r="F274" i="1"/>
  <c r="F273" i="1"/>
  <c r="F272" i="1"/>
  <c r="F271" i="1"/>
  <c r="F277" i="1" l="1"/>
  <c r="B260" i="1"/>
  <c r="H206" i="1"/>
  <c r="H205" i="1"/>
  <c r="H204" i="1"/>
  <c r="H203" i="1"/>
  <c r="H202" i="1"/>
  <c r="G189" i="1"/>
  <c r="H207" i="1" l="1"/>
  <c r="E219" i="1"/>
  <c r="E221" i="1"/>
  <c r="E223" i="1"/>
  <c r="E225" i="1"/>
  <c r="E220" i="1"/>
  <c r="E222" i="1"/>
  <c r="E224" i="1"/>
  <c r="C220" i="1"/>
  <c r="C222" i="1"/>
  <c r="C224" i="1"/>
  <c r="C219" i="1"/>
  <c r="C221" i="1"/>
  <c r="C223" i="1"/>
  <c r="C225" i="1"/>
  <c r="C191" i="1" l="1"/>
  <c r="C190" i="1"/>
  <c r="C189" i="1"/>
  <c r="G194" i="1" l="1"/>
  <c r="G193" i="1"/>
  <c r="G192" i="1"/>
  <c r="G190" i="1"/>
  <c r="G191" i="1"/>
  <c r="B184" i="1"/>
  <c r="F21" i="1"/>
  <c r="B46" i="1"/>
  <c r="F52" i="1"/>
  <c r="F41" i="1"/>
  <c r="B41" i="1"/>
  <c r="G15" i="1"/>
  <c r="B58" i="1" l="1"/>
  <c r="C50" i="1" s="1"/>
  <c r="C47" i="1"/>
  <c r="C48" i="1"/>
  <c r="C66" i="1"/>
  <c r="C68" i="1"/>
  <c r="C70" i="1"/>
  <c r="C72" i="1"/>
  <c r="C74" i="1"/>
  <c r="C76" i="1"/>
  <c r="C78" i="1"/>
  <c r="C64" i="1"/>
  <c r="C65" i="1"/>
  <c r="C67" i="1"/>
  <c r="C69" i="1"/>
  <c r="C71" i="1"/>
  <c r="C73" i="1"/>
  <c r="C75" i="1"/>
  <c r="C77" i="1"/>
  <c r="C79" i="1"/>
  <c r="F66" i="1"/>
  <c r="F68" i="1"/>
  <c r="F70" i="1"/>
  <c r="F72" i="1"/>
  <c r="F74" i="1"/>
  <c r="F76" i="1"/>
  <c r="F78" i="1"/>
  <c r="F65" i="1"/>
  <c r="F67" i="1"/>
  <c r="F69" i="1"/>
  <c r="F71" i="1"/>
  <c r="F73" i="1"/>
  <c r="F75" i="1"/>
  <c r="F77" i="1"/>
  <c r="F79" i="1"/>
  <c r="G48" i="1"/>
  <c r="G50" i="1"/>
  <c r="G46" i="1"/>
  <c r="G47" i="1"/>
  <c r="G49" i="1"/>
  <c r="G51" i="1"/>
  <c r="G37" i="1"/>
  <c r="G39" i="1"/>
  <c r="G36" i="1"/>
  <c r="G40" i="1"/>
  <c r="G38" i="1"/>
  <c r="G35" i="1"/>
  <c r="C38" i="1"/>
  <c r="C40" i="1"/>
  <c r="C37" i="1"/>
  <c r="C39" i="1"/>
  <c r="C36" i="1"/>
  <c r="G24" i="1"/>
  <c r="G22" i="1"/>
  <c r="G23" i="1"/>
  <c r="G25" i="1"/>
  <c r="C23" i="1"/>
  <c r="F30" i="1"/>
  <c r="C12" i="1"/>
  <c r="C54" i="1" l="1"/>
  <c r="C55" i="1"/>
  <c r="C49" i="1"/>
  <c r="C46" i="1"/>
  <c r="C51" i="1"/>
  <c r="C56" i="1"/>
  <c r="C52" i="1"/>
  <c r="C57" i="1"/>
  <c r="C53" i="1"/>
  <c r="G28" i="1"/>
  <c r="G26" i="1"/>
  <c r="G27" i="1"/>
  <c r="G29" i="1"/>
  <c r="G21" i="1"/>
  <c r="A24" i="1"/>
  <c r="F298" i="1" s="1"/>
  <c r="E30" i="1" l="1"/>
  <c r="A192" i="1"/>
  <c r="A226" i="1"/>
  <c r="E41" i="1"/>
  <c r="A58" i="1"/>
  <c r="A41" i="1"/>
  <c r="E52" i="1"/>
  <c r="A184" i="1"/>
</calcChain>
</file>

<file path=xl/sharedStrings.xml><?xml version="1.0" encoding="utf-8"?>
<sst xmlns="http://schemas.openxmlformats.org/spreadsheetml/2006/main" count="414" uniqueCount="354">
  <si>
    <t xml:space="preserve">         nombre de ménages :  </t>
  </si>
  <si>
    <t xml:space="preserve">         nombre de mois :        </t>
  </si>
  <si>
    <t>En nombre</t>
  </si>
  <si>
    <t>En %</t>
  </si>
  <si>
    <t>En Accès</t>
  </si>
  <si>
    <t>En Maintien</t>
  </si>
  <si>
    <t>CAF</t>
  </si>
  <si>
    <t>CCAS</t>
  </si>
  <si>
    <t xml:space="preserve">Le nombre de suivis </t>
  </si>
  <si>
    <t>L’origine de la demande d’accompagnement social:</t>
  </si>
  <si>
    <t>Nombre de Mesures conventionnées :</t>
  </si>
  <si>
    <t>Les âges :</t>
  </si>
  <si>
    <t>Total</t>
  </si>
  <si>
    <t>Personne seule</t>
  </si>
  <si>
    <t>Couple sans enfants</t>
  </si>
  <si>
    <t>Couples avec 1 ou 2 enfants</t>
  </si>
  <si>
    <t>Couple avec 3 enfant et plus</t>
  </si>
  <si>
    <t>Personne seule avec 1 ou 2 enfants</t>
  </si>
  <si>
    <t>Personne seule avec 3 enfant et plus</t>
  </si>
  <si>
    <t>Composition familiale:</t>
  </si>
  <si>
    <t>Retraite</t>
  </si>
  <si>
    <t>II. Données sur les effets de la mesure d’accompagnement social</t>
  </si>
  <si>
    <t>Le statut d’occupation du bénéficiaire:</t>
  </si>
  <si>
    <t>En début d’action</t>
  </si>
  <si>
    <t>En fin d’action</t>
  </si>
  <si>
    <t>Nb de locataires</t>
  </si>
  <si>
    <t>Nb de ménages hébergés chez un tiers</t>
  </si>
  <si>
    <t>Nb de ménages en logt temporaire</t>
  </si>
  <si>
    <t>Nb de ménages en logt d’urgence</t>
  </si>
  <si>
    <t>Nb de propriétaire (occupant ou accédant à la propriété)</t>
  </si>
  <si>
    <t>Nb de relogements parc public</t>
  </si>
  <si>
    <t>Nb de ménages en dette locative</t>
  </si>
  <si>
    <t>Acquis</t>
  </si>
  <si>
    <t>Non acquis</t>
  </si>
  <si>
    <t>Non concerné</t>
  </si>
  <si>
    <t>Accès aux droits</t>
  </si>
  <si>
    <t>Maitrise de la gestion du budget</t>
  </si>
  <si>
    <t>Maitrise  sur les consommations de fluides</t>
  </si>
  <si>
    <t>Appropriation du logt et respect des parties communes</t>
  </si>
  <si>
    <t>Mobilisation Emploi/formation</t>
  </si>
  <si>
    <t>Restauration des liens avec le bailleur (médiation)</t>
  </si>
  <si>
    <t>Constitution d’un réseau / amélioration des relations familiales</t>
  </si>
  <si>
    <t>Intégration dans l’environnement</t>
  </si>
  <si>
    <t>Accès aux soins</t>
  </si>
  <si>
    <t>Prestations CAF (AL, PF)</t>
  </si>
  <si>
    <t>Nature</t>
  </si>
  <si>
    <t>Nombre de ménage</t>
  </si>
  <si>
    <t>Répartition géographique (communes, arrondissements) :</t>
  </si>
  <si>
    <t>&lt; 35%</t>
  </si>
  <si>
    <t>35% à 40 %</t>
  </si>
  <si>
    <t>&gt; 40 %</t>
  </si>
  <si>
    <t xml:space="preserve">Taux d'effort </t>
  </si>
  <si>
    <t>Problématiques</t>
  </si>
  <si>
    <t>Autres………..</t>
  </si>
  <si>
    <t>FSL Accès</t>
  </si>
  <si>
    <t>FSL Maintien</t>
  </si>
  <si>
    <t>Concordat</t>
  </si>
  <si>
    <t>LOCAPASS</t>
  </si>
  <si>
    <t>Nb de relogements parc privé</t>
  </si>
  <si>
    <t>Allocation chômage</t>
  </si>
  <si>
    <t>Pension Alimentaire</t>
  </si>
  <si>
    <t>Ménages ayant bénéficié d'un relogement</t>
  </si>
  <si>
    <t>La durée moyenne des suivis en mois :</t>
  </si>
  <si>
    <t>Les informations suivantes concernent uniquement la personne bénéficiaire de l'accompagnement social.</t>
  </si>
  <si>
    <t>31 à 50 ans</t>
  </si>
  <si>
    <t>51 à 65 ans</t>
  </si>
  <si>
    <t>66 ans et plus</t>
  </si>
  <si>
    <t>MDS</t>
  </si>
  <si>
    <t>Dans le cadre du FSL</t>
  </si>
  <si>
    <t>Dans le cadre du DALO</t>
  </si>
  <si>
    <t>Dans le cadre des MASP</t>
  </si>
  <si>
    <t>CCAPEX Locales</t>
  </si>
  <si>
    <t>Autres………………. (à préciser)</t>
  </si>
  <si>
    <t>Hors Marseille</t>
  </si>
  <si>
    <t>Taux d'effort :</t>
  </si>
  <si>
    <t>Inadaptation du logement:</t>
  </si>
  <si>
    <t>Total des ressources (à l'exclusion des aides au logement)</t>
  </si>
  <si>
    <t>* Mode de calcul:</t>
  </si>
  <si>
    <t>Sous occupation</t>
  </si>
  <si>
    <t>Sur occupation</t>
  </si>
  <si>
    <t xml:space="preserve"> - 25 ans</t>
  </si>
  <si>
    <t>25 à 30 ans</t>
  </si>
  <si>
    <t xml:space="preserve">Les principales problématiques relatives au logement rencontrées par les ménages 
</t>
  </si>
  <si>
    <t>(un ménage peut cumuler plusieurs problématiques) :</t>
  </si>
  <si>
    <t xml:space="preserve">Définitions : </t>
  </si>
  <si>
    <t>En Maintien avec recherche de logement</t>
  </si>
  <si>
    <t xml:space="preserve">RSA socle </t>
  </si>
  <si>
    <t>Bénéficaires du  RSA</t>
  </si>
  <si>
    <t>AAH</t>
  </si>
  <si>
    <t>Pension d'Invalidité</t>
  </si>
  <si>
    <t>Sans ressources</t>
  </si>
  <si>
    <t>Tranches de ressources</t>
  </si>
  <si>
    <t>De 0 à 450 €</t>
  </si>
  <si>
    <t>De 451 à 800 €</t>
  </si>
  <si>
    <t>De 801 à 1000 €</t>
  </si>
  <si>
    <t>De 1001 à 1300 €</t>
  </si>
  <si>
    <t>1801 € et plus</t>
  </si>
  <si>
    <t>Arrondissements</t>
  </si>
  <si>
    <t>Marseille</t>
  </si>
  <si>
    <t>Communes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</si>
  <si>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</si>
  <si>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</si>
  <si>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</si>
  <si>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</si>
  <si>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</si>
  <si>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</si>
  <si>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</si>
  <si>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</si>
  <si>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</si>
  <si>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</si>
  <si>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</si>
  <si>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</si>
  <si>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</si>
  <si>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</si>
  <si>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</si>
  <si>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</si>
  <si>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 xml:space="preserve">Sous Total </t>
  </si>
  <si>
    <t xml:space="preserve">Résiduel de loyer </t>
  </si>
  <si>
    <t xml:space="preserve"> X 100</t>
  </si>
  <si>
    <t>Taux d’effort moyen (FSL)*:</t>
  </si>
  <si>
    <t>Tranche d'endettement des Ménages :</t>
  </si>
  <si>
    <t>De 2001 à 5000 €</t>
  </si>
  <si>
    <t>De 5001 à 10000€</t>
  </si>
  <si>
    <t>De10001 à 30000€</t>
  </si>
  <si>
    <t>De 30001 à 60000€</t>
  </si>
  <si>
    <t>Plus de 60000 €</t>
  </si>
  <si>
    <t>Reste à vivre :</t>
  </si>
  <si>
    <t>Tranches</t>
  </si>
  <si>
    <t xml:space="preserve">Absence de logement </t>
  </si>
  <si>
    <t>Coût du loyer + Charges</t>
  </si>
  <si>
    <t>Dettes liées au logement</t>
  </si>
  <si>
    <t>Loyer</t>
  </si>
  <si>
    <t>Charges copropriété</t>
  </si>
  <si>
    <t>Crédit/Prêt immo.</t>
  </si>
  <si>
    <t>Energie</t>
  </si>
  <si>
    <t>Les actions relatives à la dette locative :</t>
  </si>
  <si>
    <t>FSL Energie</t>
  </si>
  <si>
    <t>Aides CAF</t>
  </si>
  <si>
    <t>Aides CCAS</t>
  </si>
  <si>
    <t>Secours Employeur</t>
  </si>
  <si>
    <t>Aides Association Caritative</t>
  </si>
  <si>
    <t>Aides Caisses de retraites</t>
  </si>
  <si>
    <t>Nb de protocole de cohésion sociale</t>
  </si>
  <si>
    <t>Les moyens mis en œuvre par ménage et par mois :</t>
  </si>
  <si>
    <t>De 1301 à 1800 €</t>
  </si>
  <si>
    <t>Nb de ménages sans domicile fixe</t>
  </si>
  <si>
    <t>Total dispositifs sollicités</t>
  </si>
  <si>
    <r>
      <t>I.</t>
    </r>
    <r>
      <rPr>
        <b/>
        <i/>
        <u/>
        <sz val="18"/>
        <color rgb="FF000000"/>
        <rFont val="Calibri"/>
        <family val="2"/>
        <scheme val="minor"/>
      </rPr>
      <t>Les informations générales par projet conventionné , au moment de l'identification :</t>
    </r>
  </si>
  <si>
    <r>
      <t xml:space="preserve">• </t>
    </r>
    <r>
      <rPr>
        <sz val="12"/>
        <color rgb="FF000000"/>
        <rFont val="Calibri"/>
        <family val="2"/>
        <scheme val="minor"/>
      </rPr>
      <t>Moyenne d’entretiens effectués (hors VAD)</t>
    </r>
  </si>
  <si>
    <r>
      <t xml:space="preserve">• </t>
    </r>
    <r>
      <rPr>
        <sz val="12"/>
        <color rgb="FF000000"/>
        <rFont val="Calibri"/>
        <family val="2"/>
        <scheme val="minor"/>
      </rPr>
      <t>Moyenne de VAD réalisées</t>
    </r>
  </si>
  <si>
    <r>
      <rPr>
        <b/>
        <sz val="12"/>
        <color theme="1"/>
        <rFont val="Calibri"/>
        <family val="2"/>
        <scheme val="minor"/>
      </rPr>
      <t>Accès :</t>
    </r>
    <r>
      <rPr>
        <sz val="12"/>
        <color theme="1"/>
        <rFont val="Calibri"/>
        <family val="2"/>
        <scheme val="minor"/>
      </rPr>
      <t>Actions qui contribuent à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accompagner le ménage dans sa recherche de logement et / ou dans son installation.</t>
    </r>
  </si>
  <si>
    <r>
      <rPr>
        <b/>
        <sz val="12"/>
        <color theme="1"/>
        <rFont val="Calibri"/>
        <family val="2"/>
        <scheme val="minor"/>
      </rPr>
      <t xml:space="preserve">Maintien : </t>
    </r>
    <r>
      <rPr>
        <sz val="12"/>
        <color theme="1"/>
        <rFont val="Calibri"/>
        <family val="2"/>
        <scheme val="minor"/>
      </rPr>
      <t>Actions qui contribuent à maintenir le ménage dans le logement</t>
    </r>
  </si>
  <si>
    <r>
      <t xml:space="preserve"> </t>
    </r>
    <r>
      <rPr>
        <b/>
        <sz val="12"/>
        <color rgb="FF000000"/>
        <rFont val="Calibri"/>
        <family val="2"/>
        <scheme val="minor"/>
      </rPr>
      <t xml:space="preserve">Dette stabilisée </t>
    </r>
    <r>
      <rPr>
        <sz val="12"/>
        <color rgb="FF000000"/>
        <rFont val="Calibri"/>
        <family val="2"/>
        <scheme val="minor"/>
      </rPr>
      <t>= Nb de ménages ayant repris le paiement des loyers</t>
    </r>
  </si>
  <si>
    <r>
      <rPr>
        <b/>
        <sz val="12"/>
        <color rgb="FF000000"/>
        <rFont val="Calibri"/>
        <family val="2"/>
        <scheme val="minor"/>
      </rPr>
      <t xml:space="preserve">Dette augmentée </t>
    </r>
    <r>
      <rPr>
        <sz val="12"/>
        <color rgb="FF000000"/>
        <rFont val="Calibri"/>
        <family val="2"/>
        <scheme val="minor"/>
      </rPr>
      <t>= Nb de ménages dont la dette a augmenté </t>
    </r>
  </si>
  <si>
    <r>
      <rPr>
        <b/>
        <sz val="12"/>
        <color rgb="FF000000"/>
        <rFont val="Calibri"/>
        <family val="2"/>
        <scheme val="minor"/>
      </rPr>
      <t xml:space="preserve">Dette Diminuée </t>
    </r>
    <r>
      <rPr>
        <sz val="12"/>
        <color rgb="FF000000"/>
        <rFont val="Calibri"/>
        <family val="2"/>
        <scheme val="minor"/>
      </rPr>
      <t>= Nb de ménages dont la dette a baissé</t>
    </r>
  </si>
  <si>
    <r>
      <t xml:space="preserve">Nb de ménages ayant des </t>
    </r>
    <r>
      <rPr>
        <b/>
        <sz val="12"/>
        <color rgb="FF000000"/>
        <rFont val="Calibri"/>
        <family val="2"/>
        <scheme val="minor"/>
      </rPr>
      <t>nouvelles dettes</t>
    </r>
  </si>
  <si>
    <t xml:space="preserve">en mois : </t>
  </si>
  <si>
    <r>
      <t xml:space="preserve">1 personne seule
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</rPr>
      <t xml:space="preserve"> 7,62 €</t>
    </r>
  </si>
  <si>
    <r>
      <t xml:space="preserve">2 personnes
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</rPr>
      <t xml:space="preserve"> 10,52 €</t>
    </r>
  </si>
  <si>
    <r>
      <t xml:space="preserve">3 personnes
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</rPr>
      <t xml:space="preserve"> 13,42 €</t>
    </r>
  </si>
  <si>
    <r>
      <t xml:space="preserve">4 personnes
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</rPr>
      <t xml:space="preserve"> 16,32 €</t>
    </r>
  </si>
  <si>
    <r>
      <t xml:space="preserve">5 personnes
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</rPr>
      <t xml:space="preserve"> 19,22 €</t>
    </r>
  </si>
  <si>
    <r>
      <t xml:space="preserve">6 personnes
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</rPr>
      <t xml:space="preserve"> 22,12 €</t>
    </r>
  </si>
  <si>
    <t>Reste à vivre conforme
(supérieur ou égal au montant indiqué)</t>
  </si>
  <si>
    <t>Reste à vivre insuffisant
(inférieur au montant indiqué)</t>
  </si>
  <si>
    <t>Total en nombre</t>
  </si>
  <si>
    <t>(au-delà de 12 mois validés par le SIL)</t>
  </si>
  <si>
    <t>(ex: capital crédit conso + dettes locatives + charges + dettes fiscales + dette énergétique etc…)</t>
  </si>
  <si>
    <t>PARC PUBLIC</t>
  </si>
  <si>
    <t>PARC PRIVE</t>
  </si>
  <si>
    <t>Nombre de ménages ayant interrompu leur mesure :</t>
  </si>
  <si>
    <t xml:space="preserve">Nombre de ménages ayant eu besoin d'un renouvellement de leur mesure :  
</t>
  </si>
  <si>
    <r>
      <t>Les mé</t>
    </r>
    <r>
      <rPr>
        <b/>
        <sz val="12"/>
        <rFont val="Calibri"/>
        <family val="2"/>
        <scheme val="minor"/>
      </rPr>
      <t>nages accompagnés :</t>
    </r>
  </si>
  <si>
    <t>Commentaires  :</t>
  </si>
  <si>
    <t>Ressource la plus élevée perçue par le bénéficiaire (personne identifiée):</t>
  </si>
  <si>
    <t>RSA Activité + Salaire</t>
  </si>
  <si>
    <t>Salaire uniquement (sans RSA)</t>
  </si>
  <si>
    <t>Montant total des ressources mensuelles perçues par le ménage :</t>
  </si>
  <si>
    <t>Commentaires:</t>
  </si>
  <si>
    <r>
      <t>Définition de l'endettement</t>
    </r>
    <r>
      <rPr>
        <sz val="12"/>
        <rFont val="Calibri"/>
        <family val="2"/>
        <scheme val="minor"/>
      </rPr>
      <t xml:space="preserve"> : 
Ensemble de tous les impayés restant dûs par le ménage au moment de l'identification </t>
    </r>
  </si>
  <si>
    <r>
      <rPr>
        <strike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 Habitat indigne</t>
    </r>
  </si>
  <si>
    <r>
      <t xml:space="preserve">Situation d'expulsion </t>
    </r>
    <r>
      <rPr>
        <sz val="12"/>
        <rFont val="Calibri"/>
        <family val="2"/>
        <scheme val="minor"/>
      </rPr>
      <t xml:space="preserve"> dés le commandement de payer</t>
    </r>
  </si>
  <si>
    <t xml:space="preserve">Les informations relatives à la dette locative :
</t>
  </si>
  <si>
    <t xml:space="preserve">Montant Total des dettes locatives + charges : </t>
  </si>
  <si>
    <t xml:space="preserve">Antériorité moyenne de la dette en mois </t>
  </si>
  <si>
    <r>
      <rPr>
        <b/>
        <sz val="12"/>
        <rFont val="Calibri"/>
        <family val="2"/>
        <scheme val="minor"/>
      </rPr>
      <t xml:space="preserve">Dette soldée = </t>
    </r>
    <r>
      <rPr>
        <sz val="12"/>
        <rFont val="Calibri"/>
        <family val="2"/>
        <scheme val="minor"/>
      </rPr>
      <t>Nb de ménages n'ayant plus de dettes</t>
    </r>
  </si>
  <si>
    <t>Les actions relatives au remboursement de la dette locative:</t>
  </si>
  <si>
    <r>
      <t>Nb de plan de</t>
    </r>
    <r>
      <rPr>
        <strike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redressement constitués</t>
    </r>
  </si>
  <si>
    <t>Autre (A préciser)</t>
  </si>
  <si>
    <t>Reste à vivre : ressources mensuelles sans aides au logement et sans loyer résiduel : 30 jours</t>
  </si>
  <si>
    <r>
      <t>L</t>
    </r>
    <r>
      <rPr>
        <b/>
        <sz val="12"/>
        <color rgb="FF000000"/>
        <rFont val="Calibri"/>
        <family val="2"/>
        <scheme val="minor"/>
      </rPr>
      <t xml:space="preserve">e partenariat (réseau) mobilisé au long du suivi </t>
    </r>
    <r>
      <rPr>
        <b/>
        <sz val="12"/>
        <rFont val="Calibri"/>
        <family val="2"/>
        <scheme val="minor"/>
      </rPr>
      <t>(à lister)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:</t>
    </r>
  </si>
  <si>
    <t>Tous les relais mis en place à la fin de la mesure (à lister) :</t>
  </si>
  <si>
    <t xml:space="preserve"> III. Les éléments spécifiques à la procédure d’expulsion</t>
  </si>
  <si>
    <t>(Pour les ASELL Généralistes et Spécifiques: compléter uniquement l'item 1)</t>
  </si>
  <si>
    <t>En début d'action</t>
  </si>
  <si>
    <t>En fin d'action</t>
  </si>
  <si>
    <t xml:space="preserve">1. nombre de ménages concernés par la procédure d'expulsion </t>
  </si>
  <si>
    <t>2. stade de la procédure, en début et en fin d’action
Nombre de :</t>
  </si>
  <si>
    <t>Arrêt de la procédure</t>
  </si>
  <si>
    <t>Procédure maintenue ou suspendue à l'identique</t>
  </si>
  <si>
    <t>Procédure aggravée</t>
  </si>
  <si>
    <t>Commandement de Payer</t>
  </si>
  <si>
    <t>Assignation</t>
  </si>
  <si>
    <t>Commandement de quitter les lieux</t>
  </si>
  <si>
    <t>Demande de CFP</t>
  </si>
  <si>
    <t>CFP Accordé</t>
  </si>
  <si>
    <t>CFP Exécuté, Expulsion</t>
  </si>
  <si>
    <t>Total :</t>
  </si>
  <si>
    <t>3. le nombre de baux régularisés</t>
  </si>
  <si>
    <t>4. le nombre de ménages accompagnés au tribunal</t>
  </si>
  <si>
    <t>Commentaires :</t>
  </si>
  <si>
    <t>IV. Les moyens mis en œuvre dans le cadre du surendettement</t>
  </si>
  <si>
    <t>(Pour les ASELL Généralistes et Spécifiques : compléter les items 1, 2 et 3)</t>
  </si>
  <si>
    <t>En debut d'action</t>
  </si>
  <si>
    <t>En Fin d'action</t>
  </si>
  <si>
    <t>1. nombre de ménages en surendettement</t>
  </si>
  <si>
    <t>2. nombre de dossiers constitués Banque de France</t>
  </si>
  <si>
    <t>Issues des dossiers  (moratoire, rétablissement personnel…) :</t>
  </si>
  <si>
    <t>Moratoire</t>
  </si>
  <si>
    <t>Rétablissement Personnel</t>
  </si>
  <si>
    <t>Plan de redressement</t>
  </si>
  <si>
    <t>3. nombre de ménages respectant le remboursement du plan.</t>
  </si>
  <si>
    <t>4. nombre de ménages accompagnés au tribunal</t>
  </si>
  <si>
    <t>5. nombre d’échéanciers adaptés réalisés (hors Banque de France)</t>
  </si>
  <si>
    <t>V. Impact de la mesure sur les ménages en fin de suivi</t>
  </si>
  <si>
    <t>En cours d'acquisition</t>
  </si>
  <si>
    <t>Gardanne</t>
  </si>
  <si>
    <r>
      <t xml:space="preserve">Total des ménages endettés </t>
    </r>
    <r>
      <rPr>
        <i/>
        <sz val="10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</si>
  <si>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Nature et dispositifs financiers sollicités (FSL, Locapass…) durant le suivi</t>
    </r>
    <r>
      <rPr>
        <i/>
        <sz val="11"/>
        <rFont val="Calibri"/>
        <family val="2"/>
        <scheme val="minor"/>
      </rPr>
      <t xml:space="preserve">
tableau à compléter par rapport aux ménages en dettes locatives</t>
    </r>
  </si>
  <si>
    <t>Nb d’échéanciers constitués avec le bailleur public ou privé</t>
  </si>
  <si>
    <r>
      <t xml:space="preserve">Nom de l'opérateur </t>
    </r>
    <r>
      <rPr>
        <b/>
        <i/>
        <sz val="22"/>
        <color theme="1"/>
        <rFont val="Calibri"/>
        <family val="2"/>
        <scheme val="minor"/>
      </rPr>
      <t>(à compléter)</t>
    </r>
  </si>
  <si>
    <r>
      <t xml:space="preserve">Projet n°_____    ASELL Thématique  </t>
    </r>
    <r>
      <rPr>
        <b/>
        <i/>
        <sz val="22"/>
        <color theme="1"/>
        <rFont val="Calibri"/>
        <family val="2"/>
        <scheme val="minor"/>
      </rPr>
      <t>(à compléter)</t>
    </r>
  </si>
  <si>
    <t>Aix-en-Provence (CAAP)</t>
  </si>
  <si>
    <t>Allauch (CUM)</t>
  </si>
  <si>
    <t>Alleins (CAS)</t>
  </si>
  <si>
    <t>Arles (CAA)</t>
  </si>
  <si>
    <t>Aubagne (CAG)</t>
  </si>
  <si>
    <t>Aureille</t>
  </si>
  <si>
    <t>Auriol (CAG)</t>
  </si>
  <si>
    <t>Aurons (CAS)</t>
  </si>
  <si>
    <t>La Barben (CAS)</t>
  </si>
  <si>
    <t>Barbentane</t>
  </si>
  <si>
    <t>Les Baux-de-Provence</t>
  </si>
  <si>
    <t>Beaurecueil (CAAP)</t>
  </si>
  <si>
    <t>Belcodène</t>
  </si>
  <si>
    <t>Berre-l'Étang (CAS)</t>
  </si>
  <si>
    <t>Bouc-Bel-Air (CAAP)</t>
  </si>
  <si>
    <t>La Bouilladisse</t>
  </si>
  <si>
    <t>Boulbon (CAA)</t>
  </si>
  <si>
    <t>Cabannes</t>
  </si>
  <si>
    <t>Cabriès (CAAP)</t>
  </si>
  <si>
    <t>Cadolive</t>
  </si>
  <si>
    <t>Carnoux-en-Provence (CUM)</t>
  </si>
  <si>
    <t>Carry-le-Rouet (CUM)</t>
  </si>
  <si>
    <t>Cassis (CUM)</t>
  </si>
  <si>
    <t>Ceyreste (CUM)</t>
  </si>
  <si>
    <t>Charleval (CAS)</t>
  </si>
  <si>
    <t>Châteauneuf-le-Rouge (CAAP)</t>
  </si>
  <si>
    <t>Châteauneuf-les-Martigues (CUM)</t>
  </si>
  <si>
    <t>Châteaurenard</t>
  </si>
  <si>
    <t>La Ciotat (CUM)</t>
  </si>
  <si>
    <t>Cornillon-Confoux (SANB)</t>
  </si>
  <si>
    <t>Coudoux (CAAP)</t>
  </si>
  <si>
    <t>Cuges-les-Pins (CAG)</t>
  </si>
  <si>
    <t>La Destrousse</t>
  </si>
  <si>
    <t>Éguilles (CAAP)</t>
  </si>
  <si>
    <t>Ensuès-la-Redonne (CUM)</t>
  </si>
  <si>
    <t>Eygalières</t>
  </si>
  <si>
    <t>Eyguières (CAS)</t>
  </si>
  <si>
    <t>Eyragues</t>
  </si>
  <si>
    <t>La Fare-les-Oliviers (CAS)</t>
  </si>
  <si>
    <t>Fontvieille</t>
  </si>
  <si>
    <t>Fos-sur-Mer (SANB)</t>
  </si>
  <si>
    <t>Fuveau (CAAP)</t>
  </si>
  <si>
    <t>Gémenos (CUM)</t>
  </si>
  <si>
    <t>Gignac-la-Nerthe (CUM)</t>
  </si>
  <si>
    <t>Grans (SANB)</t>
  </si>
  <si>
    <t>Graveson</t>
  </si>
  <si>
    <t>Gréasque</t>
  </si>
  <si>
    <t>Istres (SANB)</t>
  </si>
  <si>
    <t>Jouques (CAAP)</t>
  </si>
  <si>
    <t>Lamanon (CAS)</t>
  </si>
  <si>
    <t>Lambesc (CAAP)</t>
  </si>
  <si>
    <t>Lançon-Provence (CAS)</t>
  </si>
  <si>
    <t>Maillane</t>
  </si>
  <si>
    <t>Mallemort (CAS)</t>
  </si>
  <si>
    <t>Marignane (CUM)</t>
  </si>
  <si>
    <t>Marseille (CUM)</t>
  </si>
  <si>
    <t>Martigues (CAPM)</t>
  </si>
  <si>
    <t>Mas-Blanc-des-Alpilles</t>
  </si>
  <si>
    <t>Maussane-les-Alpilles</t>
  </si>
  <si>
    <t>Meyrargues (CAAP)</t>
  </si>
  <si>
    <t>Meyreuil (CAAP)</t>
  </si>
  <si>
    <t>Mimet (CAAP)</t>
  </si>
  <si>
    <t>Miramas (SANB)</t>
  </si>
  <si>
    <t>Mollégès</t>
  </si>
  <si>
    <t>Mouriès</t>
  </si>
  <si>
    <t>Noves</t>
  </si>
  <si>
    <t>Orgon</t>
  </si>
  <si>
    <t>Paradou</t>
  </si>
  <si>
    <t>Pélissanne (CAS)</t>
  </si>
  <si>
    <t>Les Pennes-Mirabeau (CAAP)</t>
  </si>
  <si>
    <t>La Penne-sur-Huveaune (CAG)</t>
  </si>
  <si>
    <t>Peynier (CAAP)</t>
  </si>
  <si>
    <t>Peypin</t>
  </si>
  <si>
    <t>Peyrolles-en-Provence (CAAP)</t>
  </si>
  <si>
    <t>Plan-de-Cuques (CUM)</t>
  </si>
  <si>
    <t>Plan-d'Orgon</t>
  </si>
  <si>
    <t>Port-de-Bouc (CAPM)</t>
  </si>
  <si>
    <t>Port-Saint-Louis-du-Rhône (SANB)</t>
  </si>
  <si>
    <t>Puyloubier (CAAP)</t>
  </si>
  <si>
    <t>Le Puy-Sainte-Réparade (CAAP)</t>
  </si>
  <si>
    <t>Rognac (CAS)</t>
  </si>
  <si>
    <t>Rognes (CAAP)</t>
  </si>
  <si>
    <t>Rognonas</t>
  </si>
  <si>
    <t>La Roque-d'Anthéron (CAAP)</t>
  </si>
  <si>
    <t>Roquefort-la-Bédoule (CUM)</t>
  </si>
  <si>
    <t>Roquevaire (CAG)</t>
  </si>
  <si>
    <t>Rousset (CAAP)</t>
  </si>
  <si>
    <t>Le Rove (CUM)</t>
  </si>
  <si>
    <t>Saint-Andiol</t>
  </si>
  <si>
    <t>Saint-Antonin-sur-Bayon (CAAP)</t>
  </si>
  <si>
    <t>Saint-Cannat (CAAP)</t>
  </si>
  <si>
    <t>Saint-Chamas (CAS)</t>
  </si>
  <si>
    <t>Saintes-Maries-de-la-Mer</t>
  </si>
  <si>
    <t>Saint-Estève-Janson (CAAP)</t>
  </si>
  <si>
    <t>Saint-Étienne-du-Grès</t>
  </si>
  <si>
    <t>Saint-Marc-Jaumegarde (CAAP)</t>
  </si>
  <si>
    <t>Saint-Martin-de-Crau (CAA)</t>
  </si>
  <si>
    <t>Saint-Mitre-les-Remparts (CAPM)</t>
  </si>
  <si>
    <t>Saint-Paul-lès-Durance (CAAP)</t>
  </si>
  <si>
    <t>Saint-Pierre-de-Mézoargues (CAA)</t>
  </si>
  <si>
    <t>Saint-Rémy-de-Provence</t>
  </si>
  <si>
    <t>Saint-Savournin</t>
  </si>
  <si>
    <t>Saint-Victoret (CUM)</t>
  </si>
  <si>
    <t>Salon-de-Provence (CAS)</t>
  </si>
  <si>
    <t>Sausset-les-Pins (CUM)</t>
  </si>
  <si>
    <t>Sénas (CAS)</t>
  </si>
  <si>
    <t>Septèmes-les-Vallons (CUM)</t>
  </si>
  <si>
    <t>Simiane-Collongue (CAAP)</t>
  </si>
  <si>
    <t>Tarascon (CAA)</t>
  </si>
  <si>
    <t>Le Tholonet (CAAP)</t>
  </si>
  <si>
    <t>Trets (CAAP)</t>
  </si>
  <si>
    <t>Vauvenargues (CAAP)</t>
  </si>
  <si>
    <t>Velaux (CAS)</t>
  </si>
  <si>
    <t>Venelles (CAAP)</t>
  </si>
  <si>
    <t>Ventabren (CAAP)</t>
  </si>
  <si>
    <t>Vernègues (CAS)</t>
  </si>
  <si>
    <t>Verquières</t>
  </si>
  <si>
    <t>Vitrolles (CAAP)</t>
  </si>
  <si>
    <r>
      <t>Année</t>
    </r>
    <r>
      <rPr>
        <b/>
        <i/>
        <sz val="26"/>
        <color theme="1"/>
        <rFont val="Calibri"/>
        <family val="2"/>
        <scheme val="minor"/>
      </rPr>
      <t xml:space="preserve"> (à compléter)</t>
    </r>
  </si>
  <si>
    <t>De 1 à 2000 €</t>
  </si>
  <si>
    <r>
      <t xml:space="preserve">BILAN FINAL </t>
    </r>
    <r>
      <rPr>
        <b/>
        <i/>
        <sz val="26"/>
        <color theme="1"/>
        <rFont val="Calibri"/>
        <family val="2"/>
        <scheme val="minor"/>
      </rPr>
      <t>(à compléter)</t>
    </r>
  </si>
  <si>
    <t>Le Conseil Départemental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</si>
</sst>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 diagonalUp="1">
      <left style="medium">
        <color rgb="FFFFFFFF"/>
      </left>
      <right style="medium">
        <color rgb="FFFFFFFF"/>
      </right>
      <top style="medium">
        <color rgb="FFFFFFFF"/>
      </top>
      <bottom/>
      <diagonal style="medium">
        <color auto="1"/>
      </diagonal>
    </border>
    <border diagonalUp="1">
      <left style="medium">
        <color rgb="FFFFFFFF"/>
      </left>
      <right style="medium">
        <color rgb="FFFFFFFF"/>
      </right>
      <top/>
      <bottom style="medium">
        <color rgb="FFFFFFFF"/>
      </bottom>
      <diagonal style="medium">
        <color auto="1"/>
      </diagonal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thin">
        <color indexed="64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 diagonalUp="1">
      <left/>
      <right style="medium">
        <color rgb="FFFFFFFF"/>
      </right>
      <top/>
      <bottom/>
      <diagonal style="medium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ck">
        <color rgb="FFFFFFFF"/>
      </bottom>
      <diagonal/>
    </border>
    <border>
      <left style="thin">
        <color indexed="64"/>
      </left>
      <right/>
      <top style="medium">
        <color rgb="FFFFFFFF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medium">
        <color auto="1"/>
      </diagonal>
    </border>
    <border diagonalUp="1">
      <left style="thin">
        <color indexed="64"/>
      </left>
      <right style="thin">
        <color indexed="64"/>
      </right>
      <top style="medium">
        <color rgb="FFFFFFFF"/>
      </top>
      <bottom/>
      <diagonal style="medium">
        <color auto="1"/>
      </diagonal>
    </border>
    <border diagonalUp="1">
      <left style="thin">
        <color indexed="64"/>
      </left>
      <right/>
      <top style="medium">
        <color rgb="FFFFFFFF"/>
      </top>
      <bottom/>
      <diagonal style="medium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medium">
        <color auto="1"/>
      </diagonal>
    </border>
    <border diagonalUp="1"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 style="medium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medium">
        <color auto="1"/>
      </diagonal>
    </border>
    <border diagonalUp="1">
      <left style="thin">
        <color indexed="64"/>
      </left>
      <right style="medium">
        <color rgb="FFFFFFFF"/>
      </right>
      <top style="thin">
        <color indexed="64"/>
      </top>
      <bottom/>
      <diagonal style="medium">
        <color auto="1"/>
      </diagonal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/>
      <diagonal/>
    </border>
    <border>
      <left style="medium">
        <color rgb="FFFFFFFF"/>
      </left>
      <right style="medium">
        <color indexed="64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/>
      <top style="medium">
        <color indexed="64"/>
      </top>
      <bottom style="thick">
        <color rgb="FFFFFFFF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/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 style="medium">
        <color indexed="64"/>
      </left>
      <right/>
      <top/>
      <bottom style="thick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 diagonalUp="1">
      <left style="medium">
        <color rgb="FFFFFFFF"/>
      </left>
      <right style="medium">
        <color indexed="64"/>
      </right>
      <top style="medium">
        <color rgb="FFFFFFFF"/>
      </top>
      <bottom/>
      <diagonal style="medium">
        <color auto="1"/>
      </diagonal>
    </border>
    <border diagonalUp="1">
      <left style="medium">
        <color rgb="FFFFFFFF"/>
      </left>
      <right style="medium">
        <color indexed="64"/>
      </right>
      <top/>
      <bottom style="medium">
        <color rgb="FFFFFFFF"/>
      </bottom>
      <diagonal style="medium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thin">
        <color indexed="64"/>
      </top>
      <bottom style="thick">
        <color rgb="FFFFFFFF"/>
      </bottom>
      <diagonal/>
    </border>
    <border diagonalUp="1">
      <left style="medium">
        <color indexed="64"/>
      </left>
      <right/>
      <top/>
      <bottom/>
      <diagonal style="medium">
        <color auto="1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auto="1"/>
      </diagonal>
    </border>
    <border diagonalUp="1">
      <left/>
      <right style="medium">
        <color rgb="FFFFFFFF"/>
      </right>
      <top/>
      <bottom style="medium">
        <color indexed="64"/>
      </bottom>
      <diagonal style="medium">
        <color auto="1"/>
      </diagonal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indexed="64"/>
      </bottom>
      <diagonal/>
    </border>
    <border>
      <left style="medium">
        <color indexed="64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 diagonalUp="1"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 style="medium">
        <color auto="1"/>
      </diagonal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 style="medium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indexed="64"/>
      </bottom>
      <diagonal/>
    </border>
  </borders>
  <cellStyleXfs count="2">
    <xf numFmtId="0" fontId="0" fillId="0" borderId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13" fillId="5" borderId="3" xfId="0" applyFont="1" applyFill="1" applyBorder="1" applyAlignment="1" applyProtection="1">
      <alignment horizontal="center" vertical="center" wrapText="1" readingOrder="1"/>
      <protection locked="0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 readingOrder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0" fillId="4" borderId="0" xfId="0" applyFont="1" applyFill="1" applyProtection="1"/>
    <xf numFmtId="0" fontId="14" fillId="4" borderId="0" xfId="0" applyFont="1" applyFill="1" applyProtection="1"/>
    <xf numFmtId="0" fontId="0" fillId="0" borderId="0" xfId="0" applyFont="1" applyProtection="1"/>
    <xf numFmtId="0" fontId="15" fillId="0" borderId="0" xfId="0" applyFont="1" applyAlignment="1" applyProtection="1">
      <alignment vertical="center" readingOrder="1"/>
    </xf>
    <xf numFmtId="0" fontId="17" fillId="0" borderId="0" xfId="0" applyFont="1" applyProtection="1"/>
    <xf numFmtId="0" fontId="2" fillId="0" borderId="0" xfId="0" applyFont="1" applyProtection="1"/>
    <xf numFmtId="0" fontId="5" fillId="0" borderId="0" xfId="0" applyFont="1" applyAlignment="1" applyProtection="1">
      <alignment vertical="top" readingOrder="1"/>
    </xf>
    <xf numFmtId="0" fontId="5" fillId="0" borderId="0" xfId="0" applyFont="1" applyAlignment="1" applyProtection="1">
      <alignment vertical="center" readingOrder="1"/>
    </xf>
    <xf numFmtId="0" fontId="0" fillId="0" borderId="21" xfId="0" applyFont="1" applyBorder="1" applyProtection="1"/>
    <xf numFmtId="0" fontId="2" fillId="3" borderId="0" xfId="0" applyFont="1" applyFill="1" applyBorder="1" applyProtection="1"/>
    <xf numFmtId="0" fontId="2" fillId="0" borderId="0" xfId="0" applyFont="1" applyAlignment="1" applyProtection="1">
      <alignment horizontal="left" vertical="center" indent="4" readingOrder="1"/>
    </xf>
    <xf numFmtId="0" fontId="0" fillId="5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readingOrder="1"/>
    </xf>
    <xf numFmtId="0" fontId="0" fillId="0" borderId="2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readingOrder="1"/>
    </xf>
    <xf numFmtId="0" fontId="19" fillId="3" borderId="0" xfId="0" applyFont="1" applyFill="1" applyBorder="1" applyProtection="1"/>
    <xf numFmtId="0" fontId="20" fillId="2" borderId="31" xfId="0" applyFont="1" applyFill="1" applyBorder="1" applyAlignment="1" applyProtection="1">
      <alignment horizontal="center" vertical="center" wrapText="1" readingOrder="1"/>
    </xf>
    <xf numFmtId="0" fontId="13" fillId="5" borderId="3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13" fillId="6" borderId="2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8" fillId="0" borderId="0" xfId="0" applyFont="1" applyProtection="1"/>
    <xf numFmtId="0" fontId="5" fillId="0" borderId="0" xfId="0" applyFont="1" applyAlignment="1" applyProtection="1">
      <alignment horizontal="left" vertical="center" readingOrder="1"/>
    </xf>
    <xf numFmtId="0" fontId="18" fillId="3" borderId="0" xfId="0" applyFont="1" applyFill="1" applyProtection="1"/>
    <xf numFmtId="0" fontId="20" fillId="2" borderId="23" xfId="0" applyFont="1" applyFill="1" applyBorder="1" applyAlignment="1" applyProtection="1">
      <alignment horizontal="center" vertical="center" wrapText="1" readingOrder="1"/>
    </xf>
    <xf numFmtId="0" fontId="0" fillId="0" borderId="33" xfId="0" applyFont="1" applyBorder="1" applyProtection="1"/>
    <xf numFmtId="0" fontId="23" fillId="0" borderId="0" xfId="0" applyFont="1" applyFill="1" applyBorder="1" applyAlignment="1" applyProtection="1">
      <alignment horizontal="right" vertical="center" wrapText="1" readingOrder="1"/>
    </xf>
    <xf numFmtId="0" fontId="13" fillId="0" borderId="0" xfId="0" applyFont="1" applyFill="1" applyBorder="1" applyAlignment="1" applyProtection="1">
      <alignment horizontal="center" vertical="center" wrapText="1" readingOrder="1"/>
    </xf>
    <xf numFmtId="0" fontId="20" fillId="2" borderId="2" xfId="0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Border="1" applyAlignment="1" applyProtection="1">
      <alignment horizontal="center" vertical="center" wrapText="1" readingOrder="1"/>
    </xf>
    <xf numFmtId="0" fontId="0" fillId="0" borderId="0" xfId="0" applyFont="1" applyFill="1" applyProtection="1"/>
    <xf numFmtId="0" fontId="24" fillId="0" borderId="0" xfId="0" applyFont="1" applyAlignment="1" applyProtection="1">
      <alignment horizontal="left" vertical="center" readingOrder="1"/>
    </xf>
    <xf numFmtId="0" fontId="11" fillId="0" borderId="1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readingOrder="1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Protection="1"/>
    <xf numFmtId="0" fontId="25" fillId="0" borderId="0" xfId="0" applyFont="1" applyAlignment="1" applyProtection="1">
      <alignment vertical="top"/>
    </xf>
    <xf numFmtId="0" fontId="16" fillId="0" borderId="0" xfId="0" applyFont="1" applyAlignment="1" applyProtection="1">
      <alignment horizontal="left" vertical="center" readingOrder="1"/>
    </xf>
    <xf numFmtId="0" fontId="1" fillId="0" borderId="0" xfId="0" applyFont="1" applyAlignment="1" applyProtection="1">
      <alignment horizontal="left" vertical="center" readingOrder="1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27" fillId="3" borderId="0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horizontal="left" vertical="center" wrapText="1" readingOrder="1"/>
    </xf>
    <xf numFmtId="0" fontId="4" fillId="0" borderId="26" xfId="0" applyFont="1" applyFill="1" applyBorder="1" applyAlignment="1" applyProtection="1">
      <alignment horizontal="left" vertical="center" wrapText="1" readingOrder="1"/>
    </xf>
    <xf numFmtId="0" fontId="4" fillId="0" borderId="8" xfId="0" applyFont="1" applyFill="1" applyBorder="1" applyAlignment="1" applyProtection="1">
      <alignment horizontal="left" vertical="center" wrapText="1" readingOrder="1"/>
    </xf>
    <xf numFmtId="0" fontId="4" fillId="0" borderId="13" xfId="0" applyFont="1" applyFill="1" applyBorder="1" applyAlignment="1" applyProtection="1">
      <alignment horizontal="left" vertical="center" wrapText="1" readingOrder="1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16" xfId="0" applyFont="1" applyFill="1" applyBorder="1" applyAlignment="1" applyProtection="1">
      <alignment horizontal="center" vertical="center" wrapText="1" readingOrder="1"/>
      <protection locked="0"/>
    </xf>
    <xf numFmtId="0" fontId="13" fillId="5" borderId="5" xfId="0" applyFont="1" applyFill="1" applyBorder="1" applyAlignment="1" applyProtection="1">
      <alignment horizontal="center" vertical="center" wrapText="1" readingOrder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 wrapText="1" readingOrder="1"/>
      <protection locked="0"/>
    </xf>
    <xf numFmtId="0" fontId="2" fillId="3" borderId="0" xfId="0" applyFont="1" applyFill="1" applyBorder="1" applyAlignment="1" applyProtection="1">
      <alignment horizontal="left" vertical="center" readingOrder="1"/>
    </xf>
    <xf numFmtId="0" fontId="6" fillId="0" borderId="4" xfId="0" applyFont="1" applyFill="1" applyBorder="1" applyAlignment="1" applyProtection="1">
      <alignment horizontal="left" vertical="center" readingOrder="1"/>
    </xf>
    <xf numFmtId="0" fontId="26" fillId="0" borderId="34" xfId="0" applyFont="1" applyBorder="1" applyAlignment="1" applyProtection="1">
      <alignment vertical="center" wrapText="1" readingOrder="1"/>
    </xf>
    <xf numFmtId="0" fontId="8" fillId="0" borderId="0" xfId="0" applyFont="1" applyAlignment="1" applyProtection="1">
      <alignment vertical="center" readingOrder="1"/>
    </xf>
    <xf numFmtId="0" fontId="8" fillId="0" borderId="0" xfId="0" applyFont="1" applyAlignment="1" applyProtection="1">
      <alignment vertical="center" wrapText="1" readingOrder="1"/>
    </xf>
    <xf numFmtId="0" fontId="13" fillId="6" borderId="16" xfId="0" applyFont="1" applyFill="1" applyBorder="1" applyAlignment="1" applyProtection="1">
      <alignment horizontal="center" vertical="center" wrapText="1" readingOrder="1"/>
    </xf>
    <xf numFmtId="0" fontId="4" fillId="6" borderId="24" xfId="0" applyFont="1" applyFill="1" applyBorder="1" applyAlignment="1" applyProtection="1">
      <alignment horizontal="center" vertical="center" wrapText="1" readingOrder="1"/>
    </xf>
    <xf numFmtId="0" fontId="20" fillId="2" borderId="35" xfId="0" applyFont="1" applyFill="1" applyBorder="1" applyAlignment="1" applyProtection="1">
      <alignment horizontal="center" vertical="center" wrapText="1" readingOrder="1"/>
    </xf>
    <xf numFmtId="0" fontId="13" fillId="6" borderId="1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readingOrder="1"/>
    </xf>
    <xf numFmtId="0" fontId="20" fillId="2" borderId="28" xfId="0" applyFont="1" applyFill="1" applyBorder="1" applyAlignment="1" applyProtection="1">
      <alignment horizontal="center" vertical="center" wrapText="1" readingOrder="1"/>
    </xf>
    <xf numFmtId="0" fontId="20" fillId="2" borderId="40" xfId="0" applyFont="1" applyFill="1" applyBorder="1" applyAlignment="1" applyProtection="1">
      <alignment horizontal="left" vertical="center" wrapText="1" readingOrder="1"/>
    </xf>
    <xf numFmtId="0" fontId="29" fillId="0" borderId="6" xfId="0" applyFont="1" applyFill="1" applyBorder="1" applyAlignment="1" applyProtection="1">
      <alignment horizontal="left" vertical="center" readingOrder="1"/>
    </xf>
    <xf numFmtId="0" fontId="30" fillId="0" borderId="0" xfId="0" applyFont="1" applyFill="1" applyBorder="1" applyAlignment="1" applyProtection="1">
      <alignment horizontal="left" vertical="top" readingOrder="1"/>
    </xf>
    <xf numFmtId="0" fontId="8" fillId="0" borderId="0" xfId="0" applyFont="1" applyAlignment="1" applyProtection="1">
      <alignment horizontal="left" vertical="center"/>
    </xf>
    <xf numFmtId="0" fontId="20" fillId="2" borderId="28" xfId="0" applyFont="1" applyFill="1" applyBorder="1" applyAlignment="1" applyProtection="1">
      <alignment horizontal="left" vertical="center" wrapText="1" readingOrder="1"/>
    </xf>
    <xf numFmtId="0" fontId="13" fillId="5" borderId="16" xfId="0" applyFont="1" applyFill="1" applyBorder="1" applyAlignment="1" applyProtection="1">
      <alignment horizontal="center" vertical="center" wrapText="1"/>
      <protection locked="0"/>
    </xf>
    <xf numFmtId="0" fontId="13" fillId="6" borderId="3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 readingOrder="1"/>
    </xf>
    <xf numFmtId="0" fontId="23" fillId="0" borderId="0" xfId="0" applyFont="1" applyFill="1" applyBorder="1" applyAlignment="1" applyProtection="1">
      <alignment horizontal="center" vertical="center" wrapText="1" readingOrder="1"/>
    </xf>
    <xf numFmtId="0" fontId="32" fillId="0" borderId="0" xfId="0" applyFont="1" applyAlignment="1" applyProtection="1">
      <alignment vertical="top"/>
    </xf>
    <xf numFmtId="0" fontId="0" fillId="0" borderId="0" xfId="0" applyFont="1" applyFill="1" applyBorder="1" applyAlignment="1" applyProtection="1">
      <alignment horizontal="center"/>
    </xf>
    <xf numFmtId="0" fontId="33" fillId="0" borderId="0" xfId="0" applyFont="1" applyAlignment="1" applyProtection="1">
      <alignment vertical="center" readingOrder="1"/>
    </xf>
    <xf numFmtId="0" fontId="34" fillId="0" borderId="0" xfId="0" applyFont="1" applyAlignment="1" applyProtection="1">
      <alignment vertical="center" readingOrder="1"/>
    </xf>
    <xf numFmtId="0" fontId="34" fillId="0" borderId="0" xfId="0" applyFont="1" applyAlignment="1" applyProtection="1">
      <alignment vertical="top" readingOrder="1"/>
    </xf>
    <xf numFmtId="0" fontId="20" fillId="2" borderId="44" xfId="0" applyFont="1" applyFill="1" applyBorder="1" applyAlignment="1" applyProtection="1">
      <alignment horizontal="center" vertical="center" wrapText="1" readingOrder="1"/>
    </xf>
    <xf numFmtId="0" fontId="8" fillId="0" borderId="0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vertical="center" wrapText="1" readingOrder="1"/>
    </xf>
    <xf numFmtId="0" fontId="12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vertical="center" readingOrder="1"/>
    </xf>
    <xf numFmtId="0" fontId="20" fillId="2" borderId="4" xfId="0" applyFont="1" applyFill="1" applyBorder="1" applyAlignment="1" applyProtection="1">
      <alignment horizontal="center" vertical="center" wrapText="1" readingOrder="1"/>
    </xf>
    <xf numFmtId="0" fontId="20" fillId="2" borderId="16" xfId="0" applyFont="1" applyFill="1" applyBorder="1" applyAlignment="1" applyProtection="1">
      <alignment horizontal="center" vertical="center" wrapText="1" readingOrder="1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0" fillId="3" borderId="49" xfId="0" applyFont="1" applyFill="1" applyBorder="1" applyProtection="1"/>
    <xf numFmtId="0" fontId="13" fillId="6" borderId="2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 readingOrder="1"/>
    </xf>
    <xf numFmtId="0" fontId="35" fillId="3" borderId="52" xfId="0" applyFont="1" applyFill="1" applyBorder="1" applyAlignment="1" applyProtection="1">
      <alignment horizontal="center" vertical="center" readingOrder="1"/>
    </xf>
    <xf numFmtId="0" fontId="20" fillId="2" borderId="55" xfId="0" applyFont="1" applyFill="1" applyBorder="1" applyAlignment="1" applyProtection="1">
      <alignment horizontal="center" vertical="center" wrapText="1" readingOrder="1"/>
    </xf>
    <xf numFmtId="0" fontId="13" fillId="6" borderId="6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 readingOrder="1"/>
    </xf>
    <xf numFmtId="0" fontId="4" fillId="0" borderId="0" xfId="0" applyFont="1" applyFill="1" applyBorder="1" applyAlignment="1" applyProtection="1">
      <alignment vertical="center" wrapText="1" readingOrder="1"/>
    </xf>
    <xf numFmtId="0" fontId="13" fillId="2" borderId="71" xfId="0" applyFont="1" applyFill="1" applyBorder="1" applyAlignment="1" applyProtection="1">
      <alignment vertical="top" wrapText="1"/>
    </xf>
    <xf numFmtId="0" fontId="20" fillId="2" borderId="72" xfId="0" applyFont="1" applyFill="1" applyBorder="1" applyAlignment="1" applyProtection="1">
      <alignment horizontal="center" vertical="center" wrapText="1" readingOrder="1"/>
    </xf>
    <xf numFmtId="0" fontId="20" fillId="2" borderId="73" xfId="0" applyFont="1" applyFill="1" applyBorder="1" applyAlignment="1" applyProtection="1">
      <alignment horizontal="center" vertical="center" wrapText="1" readingOrder="1"/>
    </xf>
    <xf numFmtId="0" fontId="4" fillId="5" borderId="74" xfId="0" applyFont="1" applyFill="1" applyBorder="1" applyAlignment="1" applyProtection="1">
      <alignment horizontal="center" vertical="center" wrapText="1" readingOrder="1"/>
    </xf>
    <xf numFmtId="0" fontId="13" fillId="5" borderId="75" xfId="0" applyFont="1" applyFill="1" applyBorder="1" applyAlignment="1" applyProtection="1">
      <alignment horizontal="center" vertical="center" wrapText="1" readingOrder="1"/>
    </xf>
    <xf numFmtId="0" fontId="4" fillId="5" borderId="65" xfId="0" applyFont="1" applyFill="1" applyBorder="1" applyAlignment="1" applyProtection="1">
      <alignment horizontal="center" vertical="center" wrapText="1" readingOrder="1"/>
    </xf>
    <xf numFmtId="0" fontId="21" fillId="6" borderId="76" xfId="0" applyFont="1" applyFill="1" applyBorder="1" applyAlignment="1" applyProtection="1">
      <alignment horizontal="right" vertical="center" wrapText="1" indent="1" readingOrder="1"/>
    </xf>
    <xf numFmtId="0" fontId="4" fillId="5" borderId="74" xfId="0" applyFont="1" applyFill="1" applyBorder="1" applyAlignment="1" applyProtection="1">
      <alignment horizontal="left" vertical="center" wrapText="1" readingOrder="1"/>
    </xf>
    <xf numFmtId="0" fontId="4" fillId="5" borderId="65" xfId="0" applyFont="1" applyFill="1" applyBorder="1" applyAlignment="1" applyProtection="1">
      <alignment horizontal="right" vertical="center" wrapText="1" readingOrder="1"/>
    </xf>
    <xf numFmtId="0" fontId="4" fillId="5" borderId="65" xfId="0" applyFont="1" applyFill="1" applyBorder="1" applyAlignment="1" applyProtection="1">
      <alignment horizontal="left" vertical="center" wrapText="1" readingOrder="1"/>
    </xf>
    <xf numFmtId="0" fontId="4" fillId="5" borderId="65" xfId="0" applyFont="1" applyFill="1" applyBorder="1" applyAlignment="1" applyProtection="1">
      <alignment vertical="center" wrapText="1" readingOrder="1"/>
    </xf>
    <xf numFmtId="0" fontId="21" fillId="6" borderId="77" xfId="0" applyFont="1" applyFill="1" applyBorder="1" applyAlignment="1" applyProtection="1">
      <alignment horizontal="right" vertical="center" wrapText="1" indent="1" readingOrder="1"/>
    </xf>
    <xf numFmtId="0" fontId="20" fillId="2" borderId="71" xfId="0" applyFont="1" applyFill="1" applyBorder="1" applyAlignment="1" applyProtection="1">
      <alignment horizontal="center" vertical="center" wrapText="1" readingOrder="1"/>
    </xf>
    <xf numFmtId="0" fontId="13" fillId="5" borderId="74" xfId="0" applyFont="1" applyFill="1" applyBorder="1" applyAlignment="1" applyProtection="1">
      <alignment horizontal="left" vertical="center" wrapText="1" readingOrder="1"/>
    </xf>
    <xf numFmtId="0" fontId="4" fillId="5" borderId="74" xfId="0" applyFont="1" applyFill="1" applyBorder="1" applyAlignment="1" applyProtection="1">
      <alignment horizontal="right" vertical="center" wrapText="1" readingOrder="1"/>
    </xf>
    <xf numFmtId="0" fontId="13" fillId="5" borderId="65" xfId="0" applyFont="1" applyFill="1" applyBorder="1" applyAlignment="1" applyProtection="1">
      <alignment horizontal="right" vertical="center" wrapText="1" readingOrder="1"/>
    </xf>
    <xf numFmtId="0" fontId="13" fillId="5" borderId="65" xfId="0" applyFont="1" applyFill="1" applyBorder="1" applyAlignment="1" applyProtection="1">
      <alignment vertical="center" wrapText="1" readingOrder="1"/>
    </xf>
    <xf numFmtId="0" fontId="4" fillId="5" borderId="76" xfId="0" applyFont="1" applyFill="1" applyBorder="1" applyAlignment="1" applyProtection="1">
      <alignment vertical="center" wrapText="1" readingOrder="1"/>
    </xf>
    <xf numFmtId="0" fontId="13" fillId="5" borderId="79" xfId="0" applyFont="1" applyFill="1" applyBorder="1" applyAlignment="1" applyProtection="1">
      <alignment horizontal="left" vertical="center" wrapText="1" readingOrder="1"/>
    </xf>
    <xf numFmtId="0" fontId="4" fillId="5" borderId="74" xfId="0" applyFont="1" applyFill="1" applyBorder="1" applyAlignment="1" applyProtection="1">
      <alignment vertical="center" wrapText="1" readingOrder="1"/>
    </xf>
    <xf numFmtId="0" fontId="20" fillId="2" borderId="80" xfId="0" applyFont="1" applyFill="1" applyBorder="1" applyAlignment="1" applyProtection="1">
      <alignment horizontal="center" vertical="center" wrapText="1" readingOrder="1"/>
    </xf>
    <xf numFmtId="0" fontId="20" fillId="2" borderId="81" xfId="0" applyFont="1" applyFill="1" applyBorder="1" applyAlignment="1" applyProtection="1">
      <alignment horizontal="center" vertical="center" wrapText="1" readingOrder="1"/>
    </xf>
    <xf numFmtId="0" fontId="13" fillId="5" borderId="82" xfId="0" applyFont="1" applyFill="1" applyBorder="1" applyAlignment="1" applyProtection="1">
      <alignment horizontal="left" vertical="center" wrapText="1" readingOrder="1"/>
    </xf>
    <xf numFmtId="0" fontId="2" fillId="5" borderId="83" xfId="0" applyFont="1" applyFill="1" applyBorder="1" applyAlignment="1" applyProtection="1">
      <alignment vertical="center"/>
    </xf>
    <xf numFmtId="0" fontId="20" fillId="2" borderId="79" xfId="0" applyFont="1" applyFill="1" applyBorder="1" applyAlignment="1" applyProtection="1">
      <alignment horizontal="center" vertical="center" wrapText="1" readingOrder="1"/>
    </xf>
    <xf numFmtId="0" fontId="20" fillId="2" borderId="84" xfId="0" applyFont="1" applyFill="1" applyBorder="1" applyAlignment="1" applyProtection="1">
      <alignment horizontal="center" vertical="center" wrapText="1" readingOrder="1"/>
    </xf>
    <xf numFmtId="0" fontId="23" fillId="6" borderId="65" xfId="0" applyFont="1" applyFill="1" applyBorder="1" applyAlignment="1" applyProtection="1">
      <alignment horizontal="right" vertical="center" wrapText="1" readingOrder="1"/>
    </xf>
    <xf numFmtId="0" fontId="23" fillId="6" borderId="76" xfId="0" applyFont="1" applyFill="1" applyBorder="1" applyAlignment="1" applyProtection="1">
      <alignment horizontal="right" vertical="center" wrapText="1" indent="1" readingOrder="1"/>
    </xf>
    <xf numFmtId="0" fontId="23" fillId="6" borderId="76" xfId="0" applyFont="1" applyFill="1" applyBorder="1" applyAlignment="1" applyProtection="1">
      <alignment horizontal="right" vertical="center" wrapText="1" readingOrder="1"/>
    </xf>
    <xf numFmtId="0" fontId="4" fillId="5" borderId="85" xfId="0" applyFont="1" applyFill="1" applyBorder="1" applyAlignment="1" applyProtection="1">
      <alignment horizontal="left" vertical="center" wrapText="1" readingOrder="1"/>
    </xf>
    <xf numFmtId="0" fontId="13" fillId="5" borderId="76" xfId="0" applyFont="1" applyFill="1" applyBorder="1" applyAlignment="1" applyProtection="1">
      <alignment horizontal="left" vertical="center" wrapText="1" readingOrder="1"/>
    </xf>
    <xf numFmtId="0" fontId="26" fillId="2" borderId="71" xfId="0" applyFont="1" applyFill="1" applyBorder="1" applyAlignment="1" applyProtection="1">
      <alignment horizontal="center" vertical="center" wrapText="1" readingOrder="1"/>
    </xf>
    <xf numFmtId="0" fontId="7" fillId="2" borderId="87" xfId="0" applyFont="1" applyFill="1" applyBorder="1" applyAlignment="1" applyProtection="1">
      <alignment horizontal="center" vertical="center" wrapText="1" readingOrder="1"/>
    </xf>
    <xf numFmtId="0" fontId="2" fillId="5" borderId="74" xfId="0" applyFont="1" applyFill="1" applyBorder="1" applyAlignment="1" applyProtection="1">
      <alignment horizontal="left" vertical="center" wrapText="1" readingOrder="1"/>
    </xf>
    <xf numFmtId="0" fontId="4" fillId="6" borderId="88" xfId="0" applyFont="1" applyFill="1" applyBorder="1" applyAlignment="1" applyProtection="1">
      <alignment horizontal="center" vertical="center" wrapText="1" readingOrder="1"/>
    </xf>
    <xf numFmtId="0" fontId="13" fillId="6" borderId="78" xfId="0" applyFont="1" applyFill="1" applyBorder="1" applyAlignment="1" applyProtection="1">
      <alignment horizontal="center" vertical="center" wrapText="1"/>
    </xf>
    <xf numFmtId="0" fontId="20" fillId="2" borderId="102" xfId="0" applyFont="1" applyFill="1" applyBorder="1" applyAlignment="1" applyProtection="1">
      <alignment horizontal="center" vertical="center" wrapText="1" readingOrder="1"/>
    </xf>
    <xf numFmtId="0" fontId="13" fillId="5" borderId="65" xfId="0" applyFont="1" applyFill="1" applyBorder="1" applyAlignment="1" applyProtection="1">
      <alignment horizontal="left" vertical="center" wrapText="1" readingOrder="1"/>
    </xf>
    <xf numFmtId="0" fontId="20" fillId="2" borderId="107" xfId="0" applyFont="1" applyFill="1" applyBorder="1" applyAlignment="1" applyProtection="1">
      <alignment horizontal="center" vertical="center" wrapText="1" readingOrder="1"/>
    </xf>
    <xf numFmtId="0" fontId="13" fillId="5" borderId="74" xfId="0" applyFont="1" applyFill="1" applyBorder="1" applyAlignment="1" applyProtection="1">
      <alignment horizontal="center" vertical="center" wrapText="1"/>
      <protection locked="0"/>
    </xf>
    <xf numFmtId="0" fontId="13" fillId="5" borderId="65" xfId="0" applyFont="1" applyFill="1" applyBorder="1" applyAlignment="1" applyProtection="1">
      <alignment horizontal="center" vertical="center" wrapText="1"/>
      <protection locked="0"/>
    </xf>
    <xf numFmtId="0" fontId="13" fillId="5" borderId="111" xfId="0" applyFont="1" applyFill="1" applyBorder="1" applyAlignment="1" applyProtection="1">
      <alignment horizontal="center" vertical="center" wrapText="1"/>
      <protection locked="0"/>
    </xf>
    <xf numFmtId="0" fontId="4" fillId="5" borderId="112" xfId="0" applyFont="1" applyFill="1" applyBorder="1" applyAlignment="1" applyProtection="1">
      <alignment horizontal="left" vertical="center" wrapText="1" readingOrder="1"/>
    </xf>
    <xf numFmtId="0" fontId="13" fillId="5" borderId="96" xfId="0" applyFont="1" applyFill="1" applyBorder="1" applyAlignment="1" applyProtection="1">
      <alignment horizontal="left" vertical="center" wrapText="1" readingOrder="1"/>
    </xf>
    <xf numFmtId="0" fontId="27" fillId="2" borderId="89" xfId="0" applyFont="1" applyFill="1" applyBorder="1" applyAlignment="1" applyProtection="1">
      <alignment vertical="center"/>
    </xf>
    <xf numFmtId="0" fontId="13" fillId="6" borderId="65" xfId="0" applyFont="1" applyFill="1" applyBorder="1" applyAlignment="1" applyProtection="1">
      <alignment horizontal="left" vertical="center" wrapText="1"/>
    </xf>
    <xf numFmtId="0" fontId="13" fillId="6" borderId="64" xfId="0" applyFont="1" applyFill="1" applyBorder="1" applyAlignment="1" applyProtection="1">
      <alignment horizontal="left" vertical="center" wrapText="1"/>
    </xf>
    <xf numFmtId="0" fontId="4" fillId="5" borderId="77" xfId="0" applyFont="1" applyFill="1" applyBorder="1" applyAlignment="1" applyProtection="1">
      <alignment horizontal="left" vertical="center" wrapText="1" readingOrder="1"/>
    </xf>
    <xf numFmtId="0" fontId="20" fillId="2" borderId="60" xfId="0" applyFont="1" applyFill="1" applyBorder="1" applyAlignment="1" applyProtection="1">
      <alignment horizontal="center" vertical="center" wrapText="1" readingOrder="1"/>
    </xf>
    <xf numFmtId="0" fontId="12" fillId="7" borderId="114" xfId="0" applyFont="1" applyFill="1" applyBorder="1" applyAlignment="1" applyProtection="1">
      <alignment horizontal="left" vertical="center" wrapText="1"/>
    </xf>
    <xf numFmtId="0" fontId="0" fillId="7" borderId="114" xfId="0" applyFont="1" applyFill="1" applyBorder="1" applyAlignment="1" applyProtection="1">
      <alignment vertical="center" wrapText="1"/>
    </xf>
    <xf numFmtId="0" fontId="0" fillId="3" borderId="115" xfId="0" applyFont="1" applyFill="1" applyBorder="1" applyProtection="1"/>
    <xf numFmtId="0" fontId="0" fillId="7" borderId="114" xfId="0" applyFont="1" applyFill="1" applyBorder="1" applyAlignment="1" applyProtection="1">
      <alignment horizontal="right" vertical="center" wrapText="1"/>
    </xf>
    <xf numFmtId="0" fontId="36" fillId="7" borderId="114" xfId="0" applyFont="1" applyFill="1" applyBorder="1" applyAlignment="1" applyProtection="1">
      <alignment horizontal="left" vertical="center" wrapText="1"/>
    </xf>
    <xf numFmtId="0" fontId="36" fillId="7" borderId="116" xfId="0" applyFont="1" applyFill="1" applyBorder="1" applyAlignment="1" applyProtection="1">
      <alignment wrapText="1"/>
    </xf>
    <xf numFmtId="0" fontId="37" fillId="2" borderId="81" xfId="0" applyFont="1" applyFill="1" applyBorder="1" applyAlignment="1" applyProtection="1">
      <alignment horizontal="center" vertical="center" wrapText="1" readingOrder="1"/>
    </xf>
    <xf numFmtId="164" fontId="13" fillId="5" borderId="75" xfId="1" applyNumberFormat="1" applyFont="1" applyFill="1" applyBorder="1" applyAlignment="1" applyProtection="1">
      <alignment horizontal="center" vertical="center" wrapText="1" readingOrder="1"/>
    </xf>
    <xf numFmtId="164" fontId="4" fillId="6" borderId="60" xfId="1" applyNumberFormat="1" applyFont="1" applyFill="1" applyBorder="1" applyAlignment="1" applyProtection="1">
      <alignment horizontal="center" vertical="center" wrapText="1" readingOrder="1"/>
    </xf>
    <xf numFmtId="164" fontId="13" fillId="5" borderId="75" xfId="0" applyNumberFormat="1" applyFont="1" applyFill="1" applyBorder="1" applyAlignment="1" applyProtection="1">
      <alignment horizontal="center" vertical="center" wrapText="1"/>
    </xf>
    <xf numFmtId="164" fontId="13" fillId="5" borderId="75" xfId="0" applyNumberFormat="1" applyFont="1" applyFill="1" applyBorder="1" applyAlignment="1" applyProtection="1">
      <alignment horizontal="right" vertical="center" wrapText="1"/>
    </xf>
    <xf numFmtId="164" fontId="4" fillId="6" borderId="60" xfId="0" applyNumberFormat="1" applyFont="1" applyFill="1" applyBorder="1" applyAlignment="1" applyProtection="1">
      <alignment horizontal="center" vertical="center" wrapText="1" readingOrder="1"/>
    </xf>
    <xf numFmtId="164" fontId="4" fillId="6" borderId="78" xfId="0" applyNumberFormat="1" applyFont="1" applyFill="1" applyBorder="1" applyAlignment="1" applyProtection="1">
      <alignment horizontal="center" vertical="center" wrapText="1"/>
    </xf>
    <xf numFmtId="164" fontId="13" fillId="5" borderId="75" xfId="0" applyNumberFormat="1" applyFont="1" applyFill="1" applyBorder="1" applyAlignment="1" applyProtection="1">
      <alignment horizontal="center" vertical="center" wrapText="1" readingOrder="1"/>
    </xf>
    <xf numFmtId="164" fontId="13" fillId="5" borderId="75" xfId="0" applyNumberFormat="1" applyFont="1" applyFill="1" applyBorder="1" applyAlignment="1" applyProtection="1">
      <alignment horizontal="right" vertical="center" wrapText="1" readingOrder="1"/>
    </xf>
    <xf numFmtId="164" fontId="13" fillId="5" borderId="62" xfId="0" applyNumberFormat="1" applyFont="1" applyFill="1" applyBorder="1" applyAlignment="1" applyProtection="1">
      <alignment horizontal="center" vertical="center" wrapText="1" readingOrder="1"/>
    </xf>
    <xf numFmtId="164" fontId="4" fillId="6" borderId="60" xfId="0" applyNumberFormat="1" applyFont="1" applyFill="1" applyBorder="1" applyAlignment="1" applyProtection="1">
      <alignment horizontal="center" vertical="center" wrapText="1"/>
    </xf>
    <xf numFmtId="164" fontId="13" fillId="5" borderId="86" xfId="0" applyNumberFormat="1" applyFont="1" applyFill="1" applyBorder="1" applyAlignment="1" applyProtection="1">
      <alignment horizontal="center" vertical="center" wrapText="1" readingOrder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4" fontId="13" fillId="6" borderId="3" xfId="0" applyNumberFormat="1" applyFont="1" applyFill="1" applyBorder="1" applyAlignment="1" applyProtection="1">
      <alignment horizontal="center" vertical="center" wrapText="1" readingOrder="1"/>
    </xf>
    <xf numFmtId="164" fontId="13" fillId="6" borderId="75" xfId="0" applyNumberFormat="1" applyFont="1" applyFill="1" applyBorder="1" applyAlignment="1" applyProtection="1">
      <alignment horizontal="center" vertical="center" wrapText="1" readingOrder="1"/>
    </xf>
    <xf numFmtId="164" fontId="13" fillId="5" borderId="62" xfId="0" applyNumberFormat="1" applyFont="1" applyFill="1" applyBorder="1" applyAlignment="1" applyProtection="1">
      <alignment horizontal="center" vertical="center" wrapText="1"/>
    </xf>
    <xf numFmtId="164" fontId="13" fillId="5" borderId="60" xfId="0" applyNumberFormat="1" applyFont="1" applyFill="1" applyBorder="1" applyAlignment="1" applyProtection="1">
      <alignment horizontal="center" vertical="center" wrapText="1"/>
    </xf>
    <xf numFmtId="164" fontId="2" fillId="5" borderId="4" xfId="0" applyNumberFormat="1" applyFont="1" applyFill="1" applyBorder="1" applyAlignment="1" applyProtection="1">
      <alignment horizontal="center" vertical="center"/>
    </xf>
    <xf numFmtId="164" fontId="13" fillId="5" borderId="103" xfId="0" applyNumberFormat="1" applyFont="1" applyFill="1" applyBorder="1" applyAlignment="1" applyProtection="1">
      <alignment horizontal="center" vertical="center" wrapText="1"/>
    </xf>
    <xf numFmtId="164" fontId="13" fillId="6" borderId="4" xfId="0" applyNumberFormat="1" applyFont="1" applyFill="1" applyBorder="1" applyAlignment="1" applyProtection="1">
      <alignment horizontal="center" vertical="center" wrapText="1"/>
    </xf>
    <xf numFmtId="164" fontId="13" fillId="6" borderId="62" xfId="0" applyNumberFormat="1" applyFont="1" applyFill="1" applyBorder="1" applyAlignment="1" applyProtection="1">
      <alignment horizontal="center" vertical="center" wrapText="1"/>
    </xf>
    <xf numFmtId="164" fontId="13" fillId="6" borderId="78" xfId="0" applyNumberFormat="1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 readingOrder="1"/>
    </xf>
    <xf numFmtId="0" fontId="13" fillId="5" borderId="74" xfId="0" applyFont="1" applyFill="1" applyBorder="1" applyAlignment="1" applyProtection="1">
      <alignment horizontal="center" vertical="center" wrapText="1" readingOrder="1"/>
    </xf>
    <xf numFmtId="0" fontId="13" fillId="5" borderId="112" xfId="0" applyFont="1" applyFill="1" applyBorder="1" applyAlignment="1" applyProtection="1">
      <alignment horizontal="left" vertical="center" wrapText="1"/>
    </xf>
    <xf numFmtId="0" fontId="8" fillId="5" borderId="65" xfId="0" applyFont="1" applyFill="1" applyBorder="1" applyAlignment="1" applyProtection="1">
      <alignment horizontal="left" vertical="center" wrapText="1"/>
    </xf>
    <xf numFmtId="0" fontId="8" fillId="5" borderId="53" xfId="0" applyFont="1" applyFill="1" applyBorder="1" applyAlignment="1" applyProtection="1">
      <alignment horizontal="center" vertical="center" wrapText="1"/>
    </xf>
    <xf numFmtId="0" fontId="8" fillId="5" borderId="61" xfId="0" applyFont="1" applyFill="1" applyBorder="1" applyAlignment="1" applyProtection="1">
      <alignment horizontal="center" vertical="center" wrapText="1"/>
    </xf>
    <xf numFmtId="0" fontId="13" fillId="5" borderId="65" xfId="0" applyFont="1" applyFill="1" applyBorder="1" applyAlignment="1" applyProtection="1">
      <alignment horizontal="right" vertical="center" wrapText="1"/>
    </xf>
    <xf numFmtId="0" fontId="13" fillId="5" borderId="62" xfId="0" applyFont="1" applyFill="1" applyBorder="1" applyAlignment="1" applyProtection="1">
      <alignment horizontal="center" vertical="center" wrapText="1"/>
    </xf>
    <xf numFmtId="0" fontId="20" fillId="2" borderId="56" xfId="0" applyFont="1" applyFill="1" applyBorder="1" applyAlignment="1" applyProtection="1">
      <alignment horizontal="center" vertical="center" wrapText="1" readingOrder="1"/>
    </xf>
    <xf numFmtId="0" fontId="30" fillId="6" borderId="76" xfId="0" applyFont="1" applyFill="1" applyBorder="1" applyAlignment="1" applyProtection="1">
      <alignment horizontal="right" vertical="center" wrapText="1" readingOrder="1"/>
    </xf>
    <xf numFmtId="0" fontId="0" fillId="0" borderId="0" xfId="0" applyFont="1" applyFill="1" applyProtection="1">
      <protection locked="0"/>
    </xf>
    <xf numFmtId="0" fontId="43" fillId="4" borderId="0" xfId="0" applyFont="1" applyFill="1" applyAlignment="1" applyProtection="1">
      <alignment horizontal="left"/>
      <protection locked="0"/>
    </xf>
    <xf numFmtId="0" fontId="41" fillId="4" borderId="0" xfId="0" applyFont="1" applyFill="1" applyProtection="1">
      <protection locked="0"/>
    </xf>
    <xf numFmtId="0" fontId="13" fillId="5" borderId="85" xfId="0" applyFont="1" applyFill="1" applyBorder="1" applyAlignment="1" applyProtection="1">
      <alignment horizontal="center" vertical="center" wrapText="1" readingOrder="1"/>
    </xf>
    <xf numFmtId="0" fontId="23" fillId="6" borderId="120" xfId="0" applyFont="1" applyFill="1" applyBorder="1" applyAlignment="1" applyProtection="1">
      <alignment horizontal="right" vertical="center" wrapText="1" readingOrder="1"/>
    </xf>
    <xf numFmtId="0" fontId="13" fillId="6" borderId="121" xfId="0" applyFont="1" applyFill="1" applyBorder="1" applyAlignment="1" applyProtection="1">
      <alignment horizontal="center" vertical="center" wrapText="1"/>
    </xf>
    <xf numFmtId="164" fontId="4" fillId="6" borderId="122" xfId="0" applyNumberFormat="1" applyFont="1" applyFill="1" applyBorder="1" applyAlignment="1" applyProtection="1">
      <alignment horizontal="center" vertical="center" wrapText="1" readingOrder="1"/>
    </xf>
    <xf numFmtId="0" fontId="23" fillId="6" borderId="122" xfId="0" applyFont="1" applyFill="1" applyBorder="1" applyAlignment="1" applyProtection="1">
      <alignment horizontal="right" vertical="center" wrapText="1" readingOrder="1"/>
    </xf>
    <xf numFmtId="164" fontId="4" fillId="6" borderId="123" xfId="1" applyNumberFormat="1" applyFont="1" applyFill="1" applyBorder="1" applyAlignment="1" applyProtection="1">
      <alignment horizontal="center" vertical="center" wrapText="1" readingOrder="1"/>
    </xf>
    <xf numFmtId="0" fontId="0" fillId="0" borderId="83" xfId="0" applyFont="1" applyBorder="1" applyProtection="1"/>
    <xf numFmtId="0" fontId="13" fillId="5" borderId="124" xfId="0" applyFont="1" applyFill="1" applyBorder="1" applyAlignment="1" applyProtection="1">
      <alignment horizontal="center" vertical="center" wrapText="1" readingOrder="1"/>
    </xf>
    <xf numFmtId="0" fontId="13" fillId="5" borderId="125" xfId="0" applyFont="1" applyFill="1" applyBorder="1" applyAlignment="1" applyProtection="1">
      <alignment horizontal="center" vertical="center" wrapText="1" readingOrder="1"/>
      <protection locked="0"/>
    </xf>
    <xf numFmtId="164" fontId="13" fillId="5" borderId="126" xfId="1" applyNumberFormat="1" applyFont="1" applyFill="1" applyBorder="1" applyAlignment="1" applyProtection="1">
      <alignment horizontal="center" vertical="center" wrapText="1" readingOrder="1"/>
    </xf>
    <xf numFmtId="0" fontId="13" fillId="5" borderId="127" xfId="0" applyFont="1" applyFill="1" applyBorder="1" applyAlignment="1" applyProtection="1">
      <alignment horizontal="center" vertical="center" wrapText="1" readingOrder="1"/>
    </xf>
    <xf numFmtId="0" fontId="13" fillId="5" borderId="111" xfId="0" applyFont="1" applyFill="1" applyBorder="1" applyAlignment="1" applyProtection="1">
      <alignment horizontal="center" vertical="center" wrapText="1" readingOrder="1"/>
      <protection locked="0"/>
    </xf>
    <xf numFmtId="164" fontId="13" fillId="5" borderId="126" xfId="0" applyNumberFormat="1" applyFont="1" applyFill="1" applyBorder="1" applyAlignment="1" applyProtection="1">
      <alignment horizontal="center" vertical="center" wrapText="1" readingOrder="1"/>
    </xf>
    <xf numFmtId="0" fontId="8" fillId="2" borderId="68" xfId="0" applyFont="1" applyFill="1" applyBorder="1" applyAlignment="1" applyProtection="1">
      <alignment horizontal="center" vertical="center" wrapText="1" readingOrder="1"/>
    </xf>
    <xf numFmtId="0" fontId="8" fillId="2" borderId="95" xfId="0" applyFont="1" applyFill="1" applyBorder="1" applyAlignment="1" applyProtection="1">
      <alignment horizontal="center" vertical="center" wrapText="1" readingOrder="1"/>
    </xf>
    <xf numFmtId="0" fontId="13" fillId="0" borderId="36" xfId="0" applyFont="1" applyFill="1" applyBorder="1" applyAlignment="1" applyProtection="1">
      <alignment horizontal="left" vertical="top" wrapText="1"/>
      <protection locked="0"/>
    </xf>
    <xf numFmtId="0" fontId="13" fillId="0" borderId="30" xfId="0" applyFont="1" applyFill="1" applyBorder="1" applyAlignment="1" applyProtection="1">
      <alignment horizontal="left" vertical="top" wrapText="1"/>
      <protection locked="0"/>
    </xf>
    <xf numFmtId="0" fontId="13" fillId="0" borderId="2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</xf>
    <xf numFmtId="0" fontId="13" fillId="6" borderId="37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</xf>
    <xf numFmtId="0" fontId="13" fillId="6" borderId="39" xfId="0" applyFont="1" applyFill="1" applyBorder="1" applyAlignment="1" applyProtection="1">
      <alignment horizontal="center" vertical="center" wrapText="1"/>
    </xf>
    <xf numFmtId="0" fontId="20" fillId="2" borderId="68" xfId="0" applyFont="1" applyFill="1" applyBorder="1" applyAlignment="1" applyProtection="1">
      <alignment horizontal="center" vertical="center" wrapText="1" readingOrder="1"/>
    </xf>
    <xf numFmtId="0" fontId="20" fillId="2" borderId="69" xfId="0" applyFont="1" applyFill="1" applyBorder="1" applyAlignment="1" applyProtection="1">
      <alignment horizontal="center" vertical="center" wrapText="1" readingOrder="1"/>
    </xf>
    <xf numFmtId="0" fontId="20" fillId="2" borderId="70" xfId="0" applyFont="1" applyFill="1" applyBorder="1" applyAlignment="1" applyProtection="1">
      <alignment horizontal="center" vertical="center" wrapText="1" readingOrder="1"/>
    </xf>
    <xf numFmtId="0" fontId="4" fillId="0" borderId="28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30" xfId="0" applyFont="1" applyFill="1" applyBorder="1" applyAlignment="1" applyProtection="1">
      <alignment horizontal="left" vertical="top" wrapText="1"/>
      <protection locked="0"/>
    </xf>
    <xf numFmtId="0" fontId="8" fillId="2" borderId="106" xfId="0" applyFont="1" applyFill="1" applyBorder="1" applyAlignment="1" applyProtection="1">
      <alignment horizontal="center" vertical="center" wrapText="1" readingOrder="1"/>
    </xf>
    <xf numFmtId="0" fontId="8" fillId="2" borderId="100" xfId="0" applyFont="1" applyFill="1" applyBorder="1" applyAlignment="1" applyProtection="1">
      <alignment horizontal="center" vertical="center" wrapText="1" readingOrder="1"/>
    </xf>
    <xf numFmtId="0" fontId="8" fillId="2" borderId="101" xfId="0" applyFont="1" applyFill="1" applyBorder="1" applyAlignment="1" applyProtection="1">
      <alignment horizontal="center" vertical="center" wrapText="1" readingOrder="1"/>
    </xf>
    <xf numFmtId="0" fontId="20" fillId="2" borderId="90" xfId="0" applyFont="1" applyFill="1" applyBorder="1" applyAlignment="1" applyProtection="1">
      <alignment horizontal="center" vertical="center" wrapText="1" readingOrder="1"/>
    </xf>
    <xf numFmtId="0" fontId="20" fillId="2" borderId="91" xfId="0" applyFont="1" applyFill="1" applyBorder="1" applyAlignment="1" applyProtection="1">
      <alignment horizontal="center" vertical="center" wrapText="1" readingOrder="1"/>
    </xf>
    <xf numFmtId="0" fontId="0" fillId="0" borderId="28" xfId="0" applyFont="1" applyBorder="1" applyAlignment="1" applyProtection="1">
      <alignment horizontal="left" vertical="top" wrapText="1"/>
      <protection locked="0"/>
    </xf>
    <xf numFmtId="0" fontId="0" fillId="0" borderId="29" xfId="0" applyFont="1" applyBorder="1" applyAlignment="1" applyProtection="1">
      <alignment horizontal="left" vertical="top" wrapText="1"/>
      <protection locked="0"/>
    </xf>
    <xf numFmtId="0" fontId="0" fillId="0" borderId="30" xfId="0" applyFont="1" applyBorder="1" applyAlignment="1" applyProtection="1">
      <alignment horizontal="left" vertical="top" wrapText="1"/>
      <protection locked="0"/>
    </xf>
    <xf numFmtId="0" fontId="13" fillId="3" borderId="19" xfId="0" applyFont="1" applyFill="1" applyBorder="1" applyAlignment="1" applyProtection="1">
      <alignment horizontal="center" vertical="top" wrapText="1"/>
    </xf>
    <xf numFmtId="0" fontId="13" fillId="3" borderId="20" xfId="0" applyFont="1" applyFill="1" applyBorder="1" applyAlignment="1" applyProtection="1">
      <alignment horizontal="center" vertical="top" wrapText="1"/>
    </xf>
    <xf numFmtId="0" fontId="13" fillId="3" borderId="104" xfId="0" applyFont="1" applyFill="1" applyBorder="1" applyAlignment="1" applyProtection="1">
      <alignment horizontal="center" vertical="top" wrapText="1"/>
    </xf>
    <xf numFmtId="0" fontId="13" fillId="3" borderId="105" xfId="0" applyFont="1" applyFill="1" applyBorder="1" applyAlignment="1" applyProtection="1">
      <alignment horizontal="center" vertical="top" wrapText="1"/>
    </xf>
    <xf numFmtId="0" fontId="13" fillId="3" borderId="108" xfId="0" applyFont="1" applyFill="1" applyBorder="1" applyAlignment="1" applyProtection="1">
      <alignment horizontal="center" vertical="top" wrapText="1"/>
    </xf>
    <xf numFmtId="0" fontId="13" fillId="3" borderId="27" xfId="0" applyFont="1" applyFill="1" applyBorder="1" applyAlignment="1" applyProtection="1">
      <alignment horizontal="center" vertical="top" wrapText="1"/>
    </xf>
    <xf numFmtId="0" fontId="13" fillId="3" borderId="109" xfId="0" applyFont="1" applyFill="1" applyBorder="1" applyAlignment="1" applyProtection="1">
      <alignment horizontal="center" vertical="top" wrapText="1"/>
    </xf>
    <xf numFmtId="0" fontId="13" fillId="3" borderId="110" xfId="0" applyFont="1" applyFill="1" applyBorder="1" applyAlignment="1" applyProtection="1">
      <alignment horizontal="center" vertical="top" wrapText="1"/>
    </xf>
    <xf numFmtId="0" fontId="40" fillId="0" borderId="11" xfId="0" applyFont="1" applyFill="1" applyBorder="1" applyAlignment="1" applyProtection="1">
      <alignment horizontal="left" vertical="center" wrapText="1" readingOrder="1"/>
    </xf>
    <xf numFmtId="0" fontId="40" fillId="0" borderId="12" xfId="0" applyFont="1" applyFill="1" applyBorder="1" applyAlignment="1" applyProtection="1">
      <alignment horizontal="left" vertical="center" wrapText="1" readingOrder="1"/>
    </xf>
    <xf numFmtId="0" fontId="0" fillId="0" borderId="43" xfId="0" applyFont="1" applyBorder="1" applyAlignment="1" applyProtection="1">
      <alignment horizontal="left" vertical="top" wrapText="1"/>
      <protection locked="0"/>
    </xf>
    <xf numFmtId="0" fontId="20" fillId="2" borderId="92" xfId="0" applyFont="1" applyFill="1" applyBorder="1" applyAlignment="1" applyProtection="1">
      <alignment horizontal="center" vertical="center" wrapText="1" readingOrder="1"/>
    </xf>
    <xf numFmtId="0" fontId="7" fillId="2" borderId="9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9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 readingOrder="1"/>
    </xf>
    <xf numFmtId="0" fontId="20" fillId="2" borderId="94" xfId="0" applyFont="1" applyFill="1" applyBorder="1" applyAlignment="1" applyProtection="1">
      <alignment horizontal="center" vertical="center" wrapText="1" readingOrder="1"/>
    </xf>
    <xf numFmtId="0" fontId="4" fillId="5" borderId="97" xfId="0" applyFont="1" applyFill="1" applyBorder="1" applyAlignment="1" applyProtection="1">
      <alignment horizontal="left" vertical="center" wrapText="1" readingOrder="1"/>
    </xf>
    <xf numFmtId="0" fontId="4" fillId="5" borderId="12" xfId="0" applyFont="1" applyFill="1" applyBorder="1" applyAlignment="1" applyProtection="1">
      <alignment horizontal="left" vertical="center" wrapText="1" readingOrder="1"/>
    </xf>
    <xf numFmtId="0" fontId="4" fillId="5" borderId="13" xfId="0" applyFont="1" applyFill="1" applyBorder="1" applyAlignment="1" applyProtection="1">
      <alignment horizontal="left" vertical="center" wrapText="1" readingOrder="1"/>
    </xf>
    <xf numFmtId="0" fontId="4" fillId="5" borderId="96" xfId="0" applyFont="1" applyFill="1" applyBorder="1" applyAlignment="1" applyProtection="1">
      <alignment horizontal="left" vertical="center" wrapText="1" readingOrder="1"/>
    </xf>
    <xf numFmtId="0" fontId="4" fillId="5" borderId="9" xfId="0" applyFont="1" applyFill="1" applyBorder="1" applyAlignment="1" applyProtection="1">
      <alignment horizontal="left" vertical="center" wrapText="1" readingOrder="1"/>
    </xf>
    <xf numFmtId="0" fontId="4" fillId="5" borderId="10" xfId="0" applyFont="1" applyFill="1" applyBorder="1" applyAlignment="1" applyProtection="1">
      <alignment horizontal="left" vertical="center" wrapText="1" readingOrder="1"/>
    </xf>
    <xf numFmtId="0" fontId="20" fillId="2" borderId="98" xfId="0" applyFont="1" applyFill="1" applyBorder="1" applyAlignment="1" applyProtection="1">
      <alignment horizontal="center" vertical="center" wrapText="1" readingOrder="1"/>
    </xf>
    <xf numFmtId="0" fontId="20" fillId="2" borderId="99" xfId="0" applyFont="1" applyFill="1" applyBorder="1" applyAlignment="1" applyProtection="1">
      <alignment horizontal="center" vertical="center" wrapText="1" readingOrder="1"/>
    </xf>
    <xf numFmtId="0" fontId="23" fillId="3" borderId="41" xfId="0" applyFont="1" applyFill="1" applyBorder="1" applyAlignment="1" applyProtection="1">
      <alignment horizontal="left" vertical="top" wrapText="1"/>
      <protection locked="0"/>
    </xf>
    <xf numFmtId="0" fontId="23" fillId="3" borderId="42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</xf>
    <xf numFmtId="0" fontId="20" fillId="2" borderId="57" xfId="0" applyFont="1" applyFill="1" applyBorder="1" applyAlignment="1" applyProtection="1">
      <alignment horizontal="center" vertical="center" wrapText="1" readingOrder="1"/>
    </xf>
    <xf numFmtId="0" fontId="20" fillId="2" borderId="58" xfId="0" applyFont="1" applyFill="1" applyBorder="1" applyAlignment="1" applyProtection="1">
      <alignment horizontal="center" vertical="center" wrapText="1" readingOrder="1"/>
    </xf>
    <xf numFmtId="0" fontId="20" fillId="2" borderId="59" xfId="0" applyFont="1" applyFill="1" applyBorder="1" applyAlignment="1" applyProtection="1">
      <alignment horizontal="center" vertical="center" wrapText="1" readingOrder="1"/>
    </xf>
    <xf numFmtId="0" fontId="13" fillId="6" borderId="63" xfId="0" applyFont="1" applyFill="1" applyBorder="1" applyAlignment="1" applyProtection="1">
      <alignment horizontal="center" vertical="center" wrapText="1"/>
    </xf>
    <xf numFmtId="0" fontId="13" fillId="6" borderId="18" xfId="0" applyFont="1" applyFill="1" applyBorder="1" applyAlignment="1" applyProtection="1">
      <alignment horizontal="center" vertical="center" wrapText="1"/>
    </xf>
    <xf numFmtId="0" fontId="13" fillId="6" borderId="54" xfId="0" applyFont="1" applyFill="1" applyBorder="1" applyAlignment="1" applyProtection="1">
      <alignment horizontal="center" vertical="center" wrapText="1"/>
    </xf>
    <xf numFmtId="0" fontId="12" fillId="3" borderId="45" xfId="0" applyFont="1" applyFill="1" applyBorder="1" applyAlignment="1" applyProtection="1">
      <alignment horizontal="center" wrapText="1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3" fillId="5" borderId="66" xfId="0" applyFont="1" applyFill="1" applyBorder="1" applyAlignment="1" applyProtection="1">
      <alignment horizontal="center" vertical="center" wrapText="1"/>
      <protection locked="0"/>
    </xf>
    <xf numFmtId="0" fontId="13" fillId="5" borderId="37" xfId="0" applyFont="1" applyFill="1" applyBorder="1" applyAlignment="1" applyProtection="1">
      <alignment horizontal="center" vertical="center" wrapText="1"/>
      <protection locked="0"/>
    </xf>
    <xf numFmtId="0" fontId="13" fillId="5" borderId="38" xfId="0" applyFont="1" applyFill="1" applyBorder="1" applyAlignment="1" applyProtection="1">
      <alignment horizontal="center" vertical="center" wrapText="1"/>
      <protection locked="0"/>
    </xf>
    <xf numFmtId="0" fontId="13" fillId="5" borderId="67" xfId="0" applyFont="1" applyFill="1" applyBorder="1" applyAlignment="1" applyProtection="1">
      <alignment horizontal="center" vertical="center" wrapText="1"/>
      <protection locked="0"/>
    </xf>
    <xf numFmtId="0" fontId="13" fillId="5" borderId="117" xfId="0" applyFont="1" applyFill="1" applyBorder="1" applyAlignment="1" applyProtection="1">
      <alignment horizontal="center" vertical="center" wrapText="1"/>
      <protection locked="0"/>
    </xf>
    <xf numFmtId="0" fontId="13" fillId="5" borderId="118" xfId="0" applyFont="1" applyFill="1" applyBorder="1" applyAlignment="1" applyProtection="1">
      <alignment horizontal="center" vertical="center" wrapText="1"/>
      <protection locked="0"/>
    </xf>
    <xf numFmtId="0" fontId="13" fillId="5" borderId="119" xfId="0" applyFont="1" applyFill="1" applyBorder="1" applyAlignment="1" applyProtection="1">
      <alignment horizontal="center" vertical="center" wrapText="1"/>
      <protection locked="0"/>
    </xf>
    <xf numFmtId="0" fontId="20" fillId="2" borderId="85" xfId="0" applyFont="1" applyFill="1" applyBorder="1" applyAlignment="1" applyProtection="1">
      <alignment horizontal="center" vertical="center" wrapText="1" readingOrder="1"/>
    </xf>
    <xf numFmtId="0" fontId="20" fillId="2" borderId="113" xfId="0" applyFont="1" applyFill="1" applyBorder="1" applyAlignment="1" applyProtection="1">
      <alignment horizontal="center" vertical="center" wrapText="1" readingOrder="1"/>
    </xf>
    <xf numFmtId="0" fontId="0" fillId="3" borderId="46" xfId="0" applyFont="1" applyFill="1" applyBorder="1" applyAlignment="1" applyProtection="1">
      <alignment horizontal="center"/>
    </xf>
    <xf numFmtId="0" fontId="0" fillId="3" borderId="48" xfId="0" applyFont="1" applyFill="1" applyBorder="1" applyAlignment="1" applyProtection="1">
      <alignment horizontal="center"/>
    </xf>
    <xf numFmtId="0" fontId="0" fillId="3" borderId="50" xfId="0" applyFont="1" applyFill="1" applyBorder="1" applyAlignment="1" applyProtection="1">
      <alignment horizontal="center"/>
    </xf>
    <xf numFmtId="0" fontId="0" fillId="3" borderId="47" xfId="0" applyFont="1" applyFill="1" applyBorder="1" applyAlignment="1" applyProtection="1">
      <alignment horizontal="center"/>
    </xf>
    <xf numFmtId="0" fontId="0" fillId="3" borderId="45" xfId="0" applyFont="1" applyFill="1" applyBorder="1" applyAlignment="1" applyProtection="1">
      <alignment horizontal="center"/>
    </xf>
    <xf numFmtId="0" fontId="0" fillId="3" borderId="51" xfId="0" applyFont="1" applyFill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tabSelected="1" zoomScale="80" zoomScaleNormal="80" workbookViewId="0">
      <selection activeCell="E24" sqref="E24"/>
    </sheetView>
  </sheetViews>
  <sheetFormatPr baseColWidth="10" defaultRowHeight="15" x14ac:dyDescent="0.25"/>
  <cols>
    <col min="1" max="5" width="35.7109375" style="9" customWidth="1"/>
    <col min="6" max="6" width="41" style="9" customWidth="1"/>
    <col min="7" max="7" width="40.42578125" style="9" customWidth="1"/>
    <col min="8" max="8" width="24.5703125" style="9" customWidth="1"/>
    <col min="9" max="9" width="23.5703125" style="9" customWidth="1"/>
    <col min="10" max="16384" width="11.42578125" style="9"/>
  </cols>
  <sheetData>
    <row r="1" spans="1:7" ht="33.75" x14ac:dyDescent="0.5">
      <c r="A1" s="203" t="s">
        <v>352</v>
      </c>
      <c r="B1" s="7"/>
      <c r="C1" s="8"/>
      <c r="D1" s="7"/>
      <c r="E1" s="8"/>
      <c r="F1" s="7"/>
      <c r="G1" s="7"/>
    </row>
    <row r="2" spans="1:7" ht="33.75" x14ac:dyDescent="0.5">
      <c r="A2" s="203" t="s">
        <v>350</v>
      </c>
      <c r="B2" s="7"/>
      <c r="C2" s="8"/>
      <c r="D2" s="7"/>
      <c r="E2" s="8"/>
      <c r="F2" s="7"/>
      <c r="G2" s="7"/>
    </row>
    <row r="3" spans="1:7" ht="28.5" x14ac:dyDescent="0.45">
      <c r="A3" s="204" t="s">
        <v>230</v>
      </c>
      <c r="B3" s="7"/>
      <c r="C3" s="7"/>
      <c r="D3" s="7"/>
      <c r="E3" s="8"/>
      <c r="F3" s="7"/>
      <c r="G3" s="7"/>
    </row>
    <row r="4" spans="1:7" ht="28.5" x14ac:dyDescent="0.45">
      <c r="A4" s="204" t="s">
        <v>231</v>
      </c>
      <c r="B4" s="7"/>
      <c r="C4" s="7"/>
      <c r="D4" s="7"/>
      <c r="E4" s="7"/>
      <c r="F4" s="7"/>
      <c r="G4" s="7"/>
    </row>
    <row r="5" spans="1:7" x14ac:dyDescent="0.25">
      <c r="A5" s="7"/>
      <c r="B5" s="7"/>
      <c r="C5" s="7"/>
      <c r="D5" s="7"/>
      <c r="E5" s="7"/>
      <c r="F5" s="7"/>
      <c r="G5" s="7"/>
    </row>
    <row r="9" spans="1:7" s="12" customFormat="1" ht="23.25" x14ac:dyDescent="0.35">
      <c r="A9" s="10" t="s">
        <v>147</v>
      </c>
      <c r="B9" s="11"/>
    </row>
    <row r="11" spans="1:7" s="12" customFormat="1" ht="15.75" x14ac:dyDescent="0.25">
      <c r="A11" s="13" t="s">
        <v>10</v>
      </c>
      <c r="C11" s="68"/>
      <c r="E11" s="14" t="s">
        <v>143</v>
      </c>
      <c r="F11" s="9"/>
      <c r="G11" s="15"/>
    </row>
    <row r="12" spans="1:7" s="12" customFormat="1" ht="15.75" x14ac:dyDescent="0.25">
      <c r="A12" s="13" t="s">
        <v>156</v>
      </c>
      <c r="C12" s="6">
        <f>C11*12</f>
        <v>0</v>
      </c>
      <c r="D12" s="16"/>
      <c r="E12" s="17" t="s">
        <v>148</v>
      </c>
      <c r="F12" s="9"/>
      <c r="G12" s="64"/>
    </row>
    <row r="13" spans="1:7" s="12" customFormat="1" ht="15.75" x14ac:dyDescent="0.25">
      <c r="E13" s="17" t="s">
        <v>149</v>
      </c>
      <c r="F13" s="9"/>
      <c r="G13" s="64"/>
    </row>
    <row r="14" spans="1:7" s="12" customFormat="1" ht="15.75" x14ac:dyDescent="0.25">
      <c r="E14" s="19"/>
      <c r="F14" s="9"/>
      <c r="G14" s="20"/>
    </row>
    <row r="15" spans="1:7" s="12" customFormat="1" ht="15.75" x14ac:dyDescent="0.25">
      <c r="A15" s="14" t="s">
        <v>8</v>
      </c>
      <c r="E15" s="14" t="s">
        <v>62</v>
      </c>
      <c r="F15" s="9"/>
      <c r="G15" s="18" t="e">
        <f>C17/C16</f>
        <v>#DIV/0!</v>
      </c>
    </row>
    <row r="16" spans="1:7" s="12" customFormat="1" ht="15.75" x14ac:dyDescent="0.25">
      <c r="A16" s="21" t="s">
        <v>0</v>
      </c>
      <c r="C16" s="5"/>
      <c r="E16" s="73" t="s">
        <v>170</v>
      </c>
      <c r="F16" s="9"/>
      <c r="G16" s="64"/>
    </row>
    <row r="17" spans="1:7" s="12" customFormat="1" ht="47.25" customHeight="1" x14ac:dyDescent="0.25">
      <c r="A17" s="21" t="s">
        <v>1</v>
      </c>
      <c r="C17" s="5"/>
      <c r="E17" s="74" t="s">
        <v>171</v>
      </c>
      <c r="F17" s="72"/>
      <c r="G17" s="64"/>
    </row>
    <row r="18" spans="1:7" s="12" customFormat="1" ht="15.75" x14ac:dyDescent="0.25">
      <c r="A18" s="21"/>
      <c r="C18" s="22"/>
      <c r="E18" s="73" t="s">
        <v>166</v>
      </c>
      <c r="F18" s="9"/>
      <c r="G18" s="9"/>
    </row>
    <row r="19" spans="1:7" s="12" customFormat="1" ht="35.1" customHeight="1" thickBot="1" x14ac:dyDescent="0.3">
      <c r="A19" s="14" t="s">
        <v>172</v>
      </c>
      <c r="E19" s="14" t="s">
        <v>9</v>
      </c>
    </row>
    <row r="20" spans="1:7" s="12" customFormat="1" ht="35.1" customHeight="1" thickBot="1" x14ac:dyDescent="0.3">
      <c r="A20" s="115"/>
      <c r="B20" s="116" t="s">
        <v>2</v>
      </c>
      <c r="C20" s="117" t="s">
        <v>3</v>
      </c>
      <c r="E20" s="115"/>
      <c r="F20" s="116" t="s">
        <v>2</v>
      </c>
      <c r="G20" s="117" t="s">
        <v>3</v>
      </c>
    </row>
    <row r="21" spans="1:7" s="12" customFormat="1" ht="35.1" customHeight="1" thickTop="1" thickBot="1" x14ac:dyDescent="0.3">
      <c r="A21" s="118" t="s">
        <v>4</v>
      </c>
      <c r="B21" s="1"/>
      <c r="C21" s="171" t="e">
        <f>B21/$B$24</f>
        <v>#DIV/0!</v>
      </c>
      <c r="E21" s="122" t="s">
        <v>353</v>
      </c>
      <c r="F21" s="24">
        <f>SUM(F22:F25)</f>
        <v>0</v>
      </c>
      <c r="G21" s="173" t="e">
        <f>F21/$F$30</f>
        <v>#DIV/0!</v>
      </c>
    </row>
    <row r="22" spans="1:7" s="12" customFormat="1" ht="35.1" customHeight="1" thickTop="1" thickBot="1" x14ac:dyDescent="0.3">
      <c r="A22" s="120" t="s">
        <v>5</v>
      </c>
      <c r="B22" s="3"/>
      <c r="C22" s="171" t="e">
        <f>B22/$B$24</f>
        <v>#DIV/0!</v>
      </c>
      <c r="E22" s="123" t="s">
        <v>67</v>
      </c>
      <c r="F22" s="4"/>
      <c r="G22" s="174" t="e">
        <f>F22/$F$21</f>
        <v>#DIV/0!</v>
      </c>
    </row>
    <row r="23" spans="1:7" s="12" customFormat="1" ht="35.1" customHeight="1" thickTop="1" thickBot="1" x14ac:dyDescent="0.3">
      <c r="A23" s="120" t="s">
        <v>85</v>
      </c>
      <c r="B23" s="3"/>
      <c r="C23" s="171" t="e">
        <f t="shared" ref="C23" si="0">B23/$B$24</f>
        <v>#DIV/0!</v>
      </c>
      <c r="E23" s="123" t="s">
        <v>68</v>
      </c>
      <c r="F23" s="4"/>
      <c r="G23" s="174" t="e">
        <f t="shared" ref="G23:G25" si="1">F23/$F$21</f>
        <v>#DIV/0!</v>
      </c>
    </row>
    <row r="24" spans="1:7" s="12" customFormat="1" ht="35.1" customHeight="1" thickTop="1" thickBot="1" x14ac:dyDescent="0.3">
      <c r="A24" s="121" t="str">
        <f>"Total nb de ménages suivis,  soit "  &amp;  C16</f>
        <v xml:space="preserve">Total nb de ménages suivis,  soit </v>
      </c>
      <c r="B24" s="75">
        <f>IF((B21+B22+B23)&lt;&gt;C16,"FAUX",B21+B22+B23)</f>
        <v>0</v>
      </c>
      <c r="C24" s="172">
        <v>1</v>
      </c>
      <c r="E24" s="123" t="s">
        <v>69</v>
      </c>
      <c r="F24" s="4"/>
      <c r="G24" s="174" t="e">
        <f t="shared" si="1"/>
        <v>#DIV/0!</v>
      </c>
    </row>
    <row r="25" spans="1:7" s="12" customFormat="1" ht="35.1" customHeight="1" thickTop="1" thickBot="1" x14ac:dyDescent="0.3">
      <c r="A25" s="77" t="s">
        <v>173</v>
      </c>
      <c r="B25" s="220"/>
      <c r="C25" s="221"/>
      <c r="E25" s="123" t="s">
        <v>70</v>
      </c>
      <c r="F25" s="4"/>
      <c r="G25" s="174" t="e">
        <f t="shared" si="1"/>
        <v>#DIV/0!</v>
      </c>
    </row>
    <row r="26" spans="1:7" s="12" customFormat="1" ht="35.1" customHeight="1" thickTop="1" thickBot="1" x14ac:dyDescent="0.3">
      <c r="A26" s="25" t="s">
        <v>84</v>
      </c>
      <c r="E26" s="124" t="s">
        <v>71</v>
      </c>
      <c r="F26" s="4"/>
      <c r="G26" s="173" t="e">
        <f>F26/$F$30</f>
        <v>#DIV/0!</v>
      </c>
    </row>
    <row r="27" spans="1:7" s="12" customFormat="1" ht="35.1" customHeight="1" thickTop="1" thickBot="1" x14ac:dyDescent="0.3">
      <c r="A27" s="223" t="s">
        <v>150</v>
      </c>
      <c r="B27" s="223"/>
      <c r="C27" s="223"/>
      <c r="E27" s="124" t="s">
        <v>7</v>
      </c>
      <c r="F27" s="4"/>
      <c r="G27" s="173" t="e">
        <f t="shared" ref="G27:G29" si="2">F27/$F$30</f>
        <v>#DIV/0!</v>
      </c>
    </row>
    <row r="28" spans="1:7" s="12" customFormat="1" ht="35.1" customHeight="1" thickTop="1" thickBot="1" x14ac:dyDescent="0.3">
      <c r="A28" s="26" t="s">
        <v>151</v>
      </c>
      <c r="E28" s="124" t="s">
        <v>6</v>
      </c>
      <c r="F28" s="4"/>
      <c r="G28" s="173" t="e">
        <f t="shared" si="2"/>
        <v>#DIV/0!</v>
      </c>
    </row>
    <row r="29" spans="1:7" s="12" customFormat="1" ht="35.1" customHeight="1" thickTop="1" thickBot="1" x14ac:dyDescent="0.3">
      <c r="A29" s="27"/>
      <c r="B29" s="27"/>
      <c r="C29" s="27"/>
      <c r="E29" s="125" t="s">
        <v>72</v>
      </c>
      <c r="F29" s="4"/>
      <c r="G29" s="173" t="e">
        <f t="shared" si="2"/>
        <v>#DIV/0!</v>
      </c>
    </row>
    <row r="30" spans="1:7" s="27" customFormat="1" ht="35.1" customHeight="1" thickBot="1" x14ac:dyDescent="0.3">
      <c r="E30" s="121" t="str">
        <f>$A$24</f>
        <v xml:space="preserve">Total nb de ménages suivis,  soit </v>
      </c>
      <c r="F30" s="78">
        <f>IF((F21+F26+F27+F28+F29)&lt;&gt;C16,"FAUX",F21+F26+F27+F28+F29)</f>
        <v>0</v>
      </c>
      <c r="G30" s="175">
        <v>1</v>
      </c>
    </row>
    <row r="31" spans="1:7" s="27" customFormat="1" ht="35.1" customHeight="1" thickBot="1" x14ac:dyDescent="0.3">
      <c r="E31" s="77" t="s">
        <v>173</v>
      </c>
      <c r="F31" s="220"/>
      <c r="G31" s="221"/>
    </row>
    <row r="32" spans="1:7" s="29" customFormat="1" ht="35.1" customHeight="1" x14ac:dyDescent="0.25"/>
    <row r="33" spans="1:8" ht="35.1" customHeight="1" thickBot="1" x14ac:dyDescent="0.3">
      <c r="A33" s="30" t="s">
        <v>11</v>
      </c>
      <c r="B33" s="27"/>
      <c r="C33" s="27"/>
      <c r="E33" s="31" t="s">
        <v>19</v>
      </c>
      <c r="F33" s="32"/>
      <c r="G33" s="29"/>
    </row>
    <row r="34" spans="1:8" ht="35.1" customHeight="1" thickBot="1" x14ac:dyDescent="0.3">
      <c r="A34" s="33" t="s">
        <v>63</v>
      </c>
      <c r="B34" s="34"/>
      <c r="C34" s="34"/>
      <c r="E34" s="115"/>
      <c r="F34" s="116" t="s">
        <v>2</v>
      </c>
      <c r="G34" s="117" t="s">
        <v>3</v>
      </c>
    </row>
    <row r="35" spans="1:8" ht="35.1" customHeight="1" thickTop="1" thickBot="1" x14ac:dyDescent="0.3">
      <c r="A35" s="115"/>
      <c r="B35" s="116" t="s">
        <v>2</v>
      </c>
      <c r="C35" s="117" t="s">
        <v>3</v>
      </c>
      <c r="E35" s="122" t="s">
        <v>13</v>
      </c>
      <c r="F35" s="2"/>
      <c r="G35" s="173" t="e">
        <f>F35/$F$41</f>
        <v>#DIV/0!</v>
      </c>
    </row>
    <row r="36" spans="1:8" ht="35.1" customHeight="1" thickTop="1" thickBot="1" x14ac:dyDescent="0.3">
      <c r="A36" s="122" t="s">
        <v>80</v>
      </c>
      <c r="B36" s="2"/>
      <c r="C36" s="173" t="e">
        <f>B36/$B$41</f>
        <v>#DIV/0!</v>
      </c>
      <c r="E36" s="124" t="s">
        <v>17</v>
      </c>
      <c r="F36" s="65"/>
      <c r="G36" s="173" t="e">
        <f>F36/$F$41</f>
        <v>#DIV/0!</v>
      </c>
    </row>
    <row r="37" spans="1:8" ht="35.1" customHeight="1" thickTop="1" thickBot="1" x14ac:dyDescent="0.3">
      <c r="A37" s="122" t="s">
        <v>81</v>
      </c>
      <c r="B37" s="2"/>
      <c r="C37" s="173" t="e">
        <f t="shared" ref="C37:C40" si="3">B37/$B$41</f>
        <v>#DIV/0!</v>
      </c>
      <c r="E37" s="124" t="s">
        <v>18</v>
      </c>
      <c r="F37" s="65"/>
      <c r="G37" s="173" t="e">
        <f t="shared" ref="G37:G40" si="4">F37/$F$41</f>
        <v>#DIV/0!</v>
      </c>
    </row>
    <row r="38" spans="1:8" ht="35.1" customHeight="1" thickTop="1" thickBot="1" x14ac:dyDescent="0.3">
      <c r="A38" s="124" t="s">
        <v>64</v>
      </c>
      <c r="B38" s="4"/>
      <c r="C38" s="173" t="e">
        <f t="shared" si="3"/>
        <v>#DIV/0!</v>
      </c>
      <c r="E38" s="124" t="s">
        <v>14</v>
      </c>
      <c r="F38" s="4"/>
      <c r="G38" s="173" t="e">
        <f t="shared" si="4"/>
        <v>#DIV/0!</v>
      </c>
    </row>
    <row r="39" spans="1:8" ht="35.1" customHeight="1" thickTop="1" thickBot="1" x14ac:dyDescent="0.3">
      <c r="A39" s="124" t="s">
        <v>65</v>
      </c>
      <c r="B39" s="4"/>
      <c r="C39" s="173" t="e">
        <f t="shared" si="3"/>
        <v>#DIV/0!</v>
      </c>
      <c r="E39" s="124" t="s">
        <v>15</v>
      </c>
      <c r="F39" s="4"/>
      <c r="G39" s="173" t="e">
        <f t="shared" si="4"/>
        <v>#DIV/0!</v>
      </c>
    </row>
    <row r="40" spans="1:8" ht="35.1" customHeight="1" thickTop="1" thickBot="1" x14ac:dyDescent="0.3">
      <c r="A40" s="124" t="s">
        <v>66</v>
      </c>
      <c r="B40" s="4"/>
      <c r="C40" s="173" t="e">
        <f t="shared" si="3"/>
        <v>#DIV/0!</v>
      </c>
      <c r="E40" s="124" t="s">
        <v>16</v>
      </c>
      <c r="F40" s="4"/>
      <c r="G40" s="173" t="e">
        <f t="shared" si="4"/>
        <v>#DIV/0!</v>
      </c>
    </row>
    <row r="41" spans="1:8" ht="35.1" customHeight="1" thickBot="1" x14ac:dyDescent="0.3">
      <c r="A41" s="126" t="str">
        <f>$A$24</f>
        <v xml:space="preserve">Total nb de ménages suivis,  soit </v>
      </c>
      <c r="B41" s="28">
        <f>IF(SUM(B36:B40)&lt;&gt;C16,"FAUX",SUM(B36:B40))</f>
        <v>0</v>
      </c>
      <c r="C41" s="176">
        <v>1</v>
      </c>
      <c r="E41" s="126" t="str">
        <f>$A$24</f>
        <v xml:space="preserve">Total nb de ménages suivis,  soit </v>
      </c>
      <c r="F41" s="28">
        <f>IF(SUM(F35:F40)&lt;&gt;C16,"FAUX",SUM(F35:F40))</f>
        <v>0</v>
      </c>
      <c r="G41" s="176">
        <v>1</v>
      </c>
    </row>
    <row r="42" spans="1:8" ht="35.1" customHeight="1" thickBot="1" x14ac:dyDescent="0.3">
      <c r="A42" s="77" t="s">
        <v>173</v>
      </c>
      <c r="B42" s="220"/>
      <c r="C42" s="221"/>
      <c r="E42" s="77" t="s">
        <v>173</v>
      </c>
      <c r="F42" s="220"/>
      <c r="G42" s="221"/>
    </row>
    <row r="43" spans="1:8" ht="35.1" customHeight="1" x14ac:dyDescent="0.25">
      <c r="D43" s="35"/>
    </row>
    <row r="44" spans="1:8" ht="35.1" customHeight="1" thickBot="1" x14ac:dyDescent="0.3">
      <c r="A44" s="79" t="s">
        <v>174</v>
      </c>
      <c r="B44" s="35"/>
      <c r="C44" s="35"/>
      <c r="D44" s="37"/>
      <c r="E44" s="79" t="s">
        <v>177</v>
      </c>
    </row>
    <row r="45" spans="1:8" ht="35.1" customHeight="1" thickBot="1" x14ac:dyDescent="0.3">
      <c r="A45" s="127" t="s">
        <v>45</v>
      </c>
      <c r="B45" s="116" t="s">
        <v>2</v>
      </c>
      <c r="C45" s="117" t="s">
        <v>3</v>
      </c>
      <c r="D45" s="37"/>
      <c r="E45" s="127" t="s">
        <v>91</v>
      </c>
      <c r="F45" s="135" t="s">
        <v>46</v>
      </c>
      <c r="G45" s="136" t="s">
        <v>3</v>
      </c>
      <c r="H45" s="39"/>
    </row>
    <row r="46" spans="1:8" ht="35.1" customHeight="1" thickTop="1" thickBot="1" x14ac:dyDescent="0.3">
      <c r="A46" s="128" t="s">
        <v>87</v>
      </c>
      <c r="B46" s="192">
        <f>SUM(B47:B48)</f>
        <v>0</v>
      </c>
      <c r="C46" s="177" t="e">
        <f>B46/B$58</f>
        <v>#DIV/0!</v>
      </c>
      <c r="E46" s="137" t="s">
        <v>92</v>
      </c>
      <c r="F46" s="3"/>
      <c r="G46" s="179" t="e">
        <f xml:space="preserve"> F46/F$52</f>
        <v>#DIV/0!</v>
      </c>
    </row>
    <row r="47" spans="1:8" ht="35.1" customHeight="1" thickTop="1" thickBot="1" x14ac:dyDescent="0.3">
      <c r="A47" s="129" t="s">
        <v>86</v>
      </c>
      <c r="B47" s="1"/>
      <c r="C47" s="178" t="e">
        <f>B47/$B$46</f>
        <v>#DIV/0!</v>
      </c>
      <c r="E47" s="134" t="s">
        <v>93</v>
      </c>
      <c r="F47" s="3"/>
      <c r="G47" s="179" t="e">
        <f t="shared" ref="G47:G51" si="5" xml:space="preserve"> F47/F$52</f>
        <v>#DIV/0!</v>
      </c>
    </row>
    <row r="48" spans="1:8" ht="35.1" customHeight="1" thickTop="1" thickBot="1" x14ac:dyDescent="0.3">
      <c r="A48" s="130" t="s">
        <v>175</v>
      </c>
      <c r="B48" s="3"/>
      <c r="C48" s="178" t="e">
        <f>B48/$B$46</f>
        <v>#DIV/0!</v>
      </c>
      <c r="E48" s="138" t="s">
        <v>94</v>
      </c>
      <c r="F48" s="3"/>
      <c r="G48" s="179" t="e">
        <f t="shared" si="5"/>
        <v>#DIV/0!</v>
      </c>
    </row>
    <row r="49" spans="1:7" ht="35.1" customHeight="1" thickTop="1" thickBot="1" x14ac:dyDescent="0.3">
      <c r="A49" s="131" t="s">
        <v>176</v>
      </c>
      <c r="B49" s="3"/>
      <c r="C49" s="177" t="e">
        <f>B49/B$58</f>
        <v>#DIV/0!</v>
      </c>
      <c r="E49" s="125" t="s">
        <v>95</v>
      </c>
      <c r="F49" s="3"/>
      <c r="G49" s="179" t="e">
        <f t="shared" si="5"/>
        <v>#DIV/0!</v>
      </c>
    </row>
    <row r="50" spans="1:7" ht="35.1" customHeight="1" thickTop="1" thickBot="1" x14ac:dyDescent="0.3">
      <c r="A50" s="125" t="s">
        <v>20</v>
      </c>
      <c r="B50" s="3"/>
      <c r="C50" s="177" t="e">
        <f t="shared" ref="C50:C57" si="6">B50/B$58</f>
        <v>#DIV/0!</v>
      </c>
      <c r="E50" s="125" t="s">
        <v>144</v>
      </c>
      <c r="F50" s="3"/>
      <c r="G50" s="179" t="e">
        <f t="shared" si="5"/>
        <v>#DIV/0!</v>
      </c>
    </row>
    <row r="51" spans="1:7" ht="35.1" customHeight="1" thickTop="1" thickBot="1" x14ac:dyDescent="0.3">
      <c r="A51" s="125" t="s">
        <v>88</v>
      </c>
      <c r="B51" s="3"/>
      <c r="C51" s="177" t="e">
        <f t="shared" si="6"/>
        <v>#DIV/0!</v>
      </c>
      <c r="E51" s="125" t="s">
        <v>96</v>
      </c>
      <c r="F51" s="3"/>
      <c r="G51" s="179" t="e">
        <f t="shared" si="5"/>
        <v>#DIV/0!</v>
      </c>
    </row>
    <row r="52" spans="1:7" ht="35.1" customHeight="1" thickTop="1" thickBot="1" x14ac:dyDescent="0.3">
      <c r="A52" s="132" t="s">
        <v>89</v>
      </c>
      <c r="B52" s="66"/>
      <c r="C52" s="177" t="e">
        <f t="shared" si="6"/>
        <v>#DIV/0!</v>
      </c>
      <c r="E52" s="121" t="str">
        <f>$A$24</f>
        <v xml:space="preserve">Total nb de ménages suivis,  soit </v>
      </c>
      <c r="F52" s="28">
        <f>IF(SUM(F46:F51)&lt;&gt;C16,"FAUX",SUM(F46:F51))</f>
        <v>0</v>
      </c>
      <c r="G52" s="180">
        <v>1</v>
      </c>
    </row>
    <row r="53" spans="1:7" ht="35.1" customHeight="1" thickTop="1" thickBot="1" x14ac:dyDescent="0.3">
      <c r="A53" s="133" t="s">
        <v>59</v>
      </c>
      <c r="B53" s="66"/>
      <c r="C53" s="177" t="e">
        <f t="shared" si="6"/>
        <v>#DIV/0!</v>
      </c>
      <c r="E53" s="80" t="s">
        <v>173</v>
      </c>
      <c r="F53" s="222"/>
      <c r="G53" s="221"/>
    </row>
    <row r="54" spans="1:7" ht="35.1" customHeight="1" thickTop="1" thickBot="1" x14ac:dyDescent="0.3">
      <c r="A54" s="134" t="s">
        <v>60</v>
      </c>
      <c r="B54" s="1"/>
      <c r="C54" s="177" t="e">
        <f t="shared" si="6"/>
        <v>#DIV/0!</v>
      </c>
      <c r="E54" s="113"/>
      <c r="F54" s="98"/>
      <c r="G54" s="41"/>
    </row>
    <row r="55" spans="1:7" ht="35.1" customHeight="1" thickTop="1" thickBot="1" x14ac:dyDescent="0.3">
      <c r="A55" s="125" t="s">
        <v>44</v>
      </c>
      <c r="B55" s="67"/>
      <c r="C55" s="177" t="e">
        <f t="shared" si="6"/>
        <v>#DIV/0!</v>
      </c>
      <c r="E55" s="57"/>
      <c r="F55" s="57"/>
      <c r="G55" s="57"/>
    </row>
    <row r="56" spans="1:7" ht="35.1" customHeight="1" thickTop="1" thickBot="1" x14ac:dyDescent="0.3">
      <c r="A56" s="125" t="s">
        <v>72</v>
      </c>
      <c r="B56" s="3"/>
      <c r="C56" s="177" t="e">
        <f t="shared" si="6"/>
        <v>#DIV/0!</v>
      </c>
      <c r="E56" s="114"/>
      <c r="F56" s="41"/>
      <c r="G56" s="41"/>
    </row>
    <row r="57" spans="1:7" ht="35.1" customHeight="1" thickTop="1" thickBot="1" x14ac:dyDescent="0.3">
      <c r="A57" s="125" t="s">
        <v>90</v>
      </c>
      <c r="B57" s="3"/>
      <c r="C57" s="177" t="e">
        <f t="shared" si="6"/>
        <v>#DIV/0!</v>
      </c>
      <c r="E57" s="114"/>
      <c r="F57" s="41"/>
      <c r="G57" s="41"/>
    </row>
    <row r="58" spans="1:7" ht="35.1" customHeight="1" thickBot="1" x14ac:dyDescent="0.3">
      <c r="A58" s="126" t="str">
        <f>$A$24</f>
        <v xml:space="preserve">Total nb de ménages suivis,  soit </v>
      </c>
      <c r="B58" s="78">
        <f>IF(SUM(B49:B57)+(B46)&lt;&gt;C16,"FAUX",SUM(B49:B57)+(B46))</f>
        <v>0</v>
      </c>
      <c r="C58" s="176">
        <v>1</v>
      </c>
      <c r="E58" s="114"/>
      <c r="F58" s="41"/>
      <c r="G58" s="41"/>
    </row>
    <row r="59" spans="1:7" ht="35.1" customHeight="1" thickBot="1" x14ac:dyDescent="0.3">
      <c r="A59" s="80" t="s">
        <v>173</v>
      </c>
      <c r="B59" s="222"/>
      <c r="C59" s="221"/>
      <c r="E59" s="114"/>
      <c r="F59" s="41"/>
      <c r="G59" s="41"/>
    </row>
    <row r="60" spans="1:7" ht="35.1" customHeight="1" x14ac:dyDescent="0.25">
      <c r="A60" s="40"/>
      <c r="B60" s="41"/>
      <c r="C60" s="41"/>
      <c r="E60" s="114"/>
      <c r="F60" s="41"/>
      <c r="G60" s="41"/>
    </row>
    <row r="61" spans="1:7" ht="35.1" customHeight="1" thickBot="1" x14ac:dyDescent="0.3">
      <c r="A61" s="36" t="s">
        <v>47</v>
      </c>
    </row>
    <row r="62" spans="1:7" ht="35.1" customHeight="1" thickBot="1" x14ac:dyDescent="0.3">
      <c r="A62" s="227" t="s">
        <v>98</v>
      </c>
      <c r="B62" s="228"/>
      <c r="C62" s="229"/>
      <c r="D62" s="227" t="s">
        <v>73</v>
      </c>
      <c r="E62" s="228"/>
      <c r="F62" s="229"/>
    </row>
    <row r="63" spans="1:7" ht="35.1" customHeight="1" thickBot="1" x14ac:dyDescent="0.3">
      <c r="A63" s="139" t="s">
        <v>97</v>
      </c>
      <c r="B63" s="42" t="s">
        <v>2</v>
      </c>
      <c r="C63" s="140" t="s">
        <v>3</v>
      </c>
      <c r="D63" s="139" t="s">
        <v>99</v>
      </c>
      <c r="E63" s="42" t="s">
        <v>2</v>
      </c>
      <c r="F63" s="140" t="s">
        <v>3</v>
      </c>
    </row>
    <row r="64" spans="1:7" ht="35.1" customHeight="1" thickTop="1" thickBot="1" x14ac:dyDescent="0.3">
      <c r="A64" s="193" t="s">
        <v>100</v>
      </c>
      <c r="B64" s="1"/>
      <c r="C64" s="177" t="e">
        <f t="shared" ref="C64:C79" si="7">B64/$B$183</f>
        <v>#DIV/0!</v>
      </c>
      <c r="D64" s="193" t="s">
        <v>232</v>
      </c>
      <c r="E64" s="1"/>
      <c r="F64" s="171" t="e">
        <f t="shared" ref="F64:F95" si="8">E64/$E$183</f>
        <v>#DIV/0!</v>
      </c>
    </row>
    <row r="65" spans="1:6" ht="35.1" customHeight="1" thickTop="1" thickBot="1" x14ac:dyDescent="0.3">
      <c r="A65" s="193" t="s">
        <v>101</v>
      </c>
      <c r="B65" s="1"/>
      <c r="C65" s="177" t="e">
        <f t="shared" si="7"/>
        <v>#DIV/0!</v>
      </c>
      <c r="D65" s="193" t="s">
        <v>233</v>
      </c>
      <c r="E65" s="1"/>
      <c r="F65" s="171" t="e">
        <f t="shared" si="8"/>
        <v>#DIV/0!</v>
      </c>
    </row>
    <row r="66" spans="1:6" ht="35.1" customHeight="1" thickTop="1" thickBot="1" x14ac:dyDescent="0.3">
      <c r="A66" s="193" t="s">
        <v>102</v>
      </c>
      <c r="B66" s="1"/>
      <c r="C66" s="177" t="e">
        <f t="shared" si="7"/>
        <v>#DIV/0!</v>
      </c>
      <c r="D66" s="193" t="s">
        <v>234</v>
      </c>
      <c r="E66" s="1"/>
      <c r="F66" s="171" t="e">
        <f t="shared" si="8"/>
        <v>#DIV/0!</v>
      </c>
    </row>
    <row r="67" spans="1:6" ht="35.1" customHeight="1" thickTop="1" thickBot="1" x14ac:dyDescent="0.3">
      <c r="A67" s="193" t="s">
        <v>103</v>
      </c>
      <c r="B67" s="1"/>
      <c r="C67" s="177" t="e">
        <f t="shared" si="7"/>
        <v>#DIV/0!</v>
      </c>
      <c r="D67" s="193" t="s">
        <v>235</v>
      </c>
      <c r="E67" s="1"/>
      <c r="F67" s="171" t="e">
        <f t="shared" si="8"/>
        <v>#DIV/0!</v>
      </c>
    </row>
    <row r="68" spans="1:6" ht="35.1" customHeight="1" thickTop="1" thickBot="1" x14ac:dyDescent="0.3">
      <c r="A68" s="193" t="s">
        <v>104</v>
      </c>
      <c r="B68" s="1"/>
      <c r="C68" s="177" t="e">
        <f t="shared" si="7"/>
        <v>#DIV/0!</v>
      </c>
      <c r="D68" s="193" t="s">
        <v>236</v>
      </c>
      <c r="E68" s="1"/>
      <c r="F68" s="171" t="e">
        <f t="shared" si="8"/>
        <v>#DIV/0!</v>
      </c>
    </row>
    <row r="69" spans="1:6" ht="35.1" customHeight="1" thickTop="1" thickBot="1" x14ac:dyDescent="0.3">
      <c r="A69" s="193" t="s">
        <v>105</v>
      </c>
      <c r="B69" s="1"/>
      <c r="C69" s="177" t="e">
        <f t="shared" si="7"/>
        <v>#DIV/0!</v>
      </c>
      <c r="D69" s="193" t="s">
        <v>237</v>
      </c>
      <c r="E69" s="1"/>
      <c r="F69" s="171" t="e">
        <f t="shared" si="8"/>
        <v>#DIV/0!</v>
      </c>
    </row>
    <row r="70" spans="1:6" ht="35.1" customHeight="1" thickTop="1" thickBot="1" x14ac:dyDescent="0.3">
      <c r="A70" s="193" t="s">
        <v>106</v>
      </c>
      <c r="B70" s="1"/>
      <c r="C70" s="177" t="e">
        <f t="shared" si="7"/>
        <v>#DIV/0!</v>
      </c>
      <c r="D70" s="193" t="s">
        <v>238</v>
      </c>
      <c r="E70" s="1"/>
      <c r="F70" s="171" t="e">
        <f t="shared" si="8"/>
        <v>#DIV/0!</v>
      </c>
    </row>
    <row r="71" spans="1:6" ht="35.1" customHeight="1" thickTop="1" thickBot="1" x14ac:dyDescent="0.3">
      <c r="A71" s="193" t="s">
        <v>107</v>
      </c>
      <c r="B71" s="1"/>
      <c r="C71" s="177" t="e">
        <f t="shared" si="7"/>
        <v>#DIV/0!</v>
      </c>
      <c r="D71" s="193" t="s">
        <v>239</v>
      </c>
      <c r="E71" s="1"/>
      <c r="F71" s="171" t="e">
        <f t="shared" si="8"/>
        <v>#DIV/0!</v>
      </c>
    </row>
    <row r="72" spans="1:6" ht="35.1" customHeight="1" thickTop="1" thickBot="1" x14ac:dyDescent="0.3">
      <c r="A72" s="193" t="s">
        <v>108</v>
      </c>
      <c r="B72" s="1"/>
      <c r="C72" s="177" t="e">
        <f t="shared" si="7"/>
        <v>#DIV/0!</v>
      </c>
      <c r="D72" s="193" t="s">
        <v>240</v>
      </c>
      <c r="E72" s="1"/>
      <c r="F72" s="171" t="e">
        <f t="shared" si="8"/>
        <v>#DIV/0!</v>
      </c>
    </row>
    <row r="73" spans="1:6" ht="35.1" customHeight="1" thickTop="1" thickBot="1" x14ac:dyDescent="0.3">
      <c r="A73" s="193" t="s">
        <v>109</v>
      </c>
      <c r="B73" s="1"/>
      <c r="C73" s="177" t="e">
        <f t="shared" si="7"/>
        <v>#DIV/0!</v>
      </c>
      <c r="D73" s="193" t="s">
        <v>241</v>
      </c>
      <c r="E73" s="1"/>
      <c r="F73" s="171" t="e">
        <f t="shared" si="8"/>
        <v>#DIV/0!</v>
      </c>
    </row>
    <row r="74" spans="1:6" ht="35.1" customHeight="1" thickTop="1" thickBot="1" x14ac:dyDescent="0.3">
      <c r="A74" s="193" t="s">
        <v>110</v>
      </c>
      <c r="B74" s="1"/>
      <c r="C74" s="177" t="e">
        <f t="shared" si="7"/>
        <v>#DIV/0!</v>
      </c>
      <c r="D74" s="193" t="s">
        <v>242</v>
      </c>
      <c r="E74" s="1"/>
      <c r="F74" s="171" t="e">
        <f t="shared" si="8"/>
        <v>#DIV/0!</v>
      </c>
    </row>
    <row r="75" spans="1:6" ht="35.1" customHeight="1" thickTop="1" thickBot="1" x14ac:dyDescent="0.3">
      <c r="A75" s="193" t="s">
        <v>111</v>
      </c>
      <c r="B75" s="1"/>
      <c r="C75" s="177" t="e">
        <f t="shared" si="7"/>
        <v>#DIV/0!</v>
      </c>
      <c r="D75" s="193" t="s">
        <v>243</v>
      </c>
      <c r="E75" s="1"/>
      <c r="F75" s="171" t="e">
        <f t="shared" si="8"/>
        <v>#DIV/0!</v>
      </c>
    </row>
    <row r="76" spans="1:6" ht="35.1" customHeight="1" thickTop="1" thickBot="1" x14ac:dyDescent="0.3">
      <c r="A76" s="193" t="s">
        <v>112</v>
      </c>
      <c r="B76" s="1"/>
      <c r="C76" s="177" t="e">
        <f t="shared" si="7"/>
        <v>#DIV/0!</v>
      </c>
      <c r="D76" s="193" t="s">
        <v>244</v>
      </c>
      <c r="E76" s="1"/>
      <c r="F76" s="171" t="e">
        <f t="shared" si="8"/>
        <v>#DIV/0!</v>
      </c>
    </row>
    <row r="77" spans="1:6" ht="35.1" customHeight="1" thickTop="1" thickBot="1" x14ac:dyDescent="0.3">
      <c r="A77" s="193" t="s">
        <v>113</v>
      </c>
      <c r="B77" s="1"/>
      <c r="C77" s="177" t="e">
        <f t="shared" si="7"/>
        <v>#DIV/0!</v>
      </c>
      <c r="D77" s="193" t="s">
        <v>245</v>
      </c>
      <c r="E77" s="1"/>
      <c r="F77" s="171" t="e">
        <f t="shared" si="8"/>
        <v>#DIV/0!</v>
      </c>
    </row>
    <row r="78" spans="1:6" ht="35.1" customHeight="1" thickTop="1" thickBot="1" x14ac:dyDescent="0.3">
      <c r="A78" s="193" t="s">
        <v>114</v>
      </c>
      <c r="B78" s="1"/>
      <c r="C78" s="177" t="e">
        <f t="shared" si="7"/>
        <v>#DIV/0!</v>
      </c>
      <c r="D78" s="193" t="s">
        <v>246</v>
      </c>
      <c r="E78" s="1"/>
      <c r="F78" s="171" t="e">
        <f t="shared" si="8"/>
        <v>#DIV/0!</v>
      </c>
    </row>
    <row r="79" spans="1:6" ht="35.1" customHeight="1" thickTop="1" thickBot="1" x14ac:dyDescent="0.3">
      <c r="A79" s="215" t="s">
        <v>115</v>
      </c>
      <c r="B79" s="216"/>
      <c r="C79" s="217" t="e">
        <f t="shared" si="7"/>
        <v>#DIV/0!</v>
      </c>
      <c r="D79" s="193" t="s">
        <v>247</v>
      </c>
      <c r="E79" s="1"/>
      <c r="F79" s="171" t="e">
        <f t="shared" si="8"/>
        <v>#DIV/0!</v>
      </c>
    </row>
    <row r="80" spans="1:6" ht="35.1" customHeight="1" thickTop="1" thickBot="1" x14ac:dyDescent="0.3">
      <c r="A80" s="211"/>
      <c r="B80" s="56"/>
      <c r="C80" s="56"/>
      <c r="D80" s="205" t="s">
        <v>248</v>
      </c>
      <c r="E80" s="67"/>
      <c r="F80" s="171" t="e">
        <f t="shared" si="8"/>
        <v>#DIV/0!</v>
      </c>
    </row>
    <row r="81" spans="1:6" ht="35.1" customHeight="1" thickTop="1" thickBot="1" x14ac:dyDescent="0.3">
      <c r="A81" s="211"/>
      <c r="B81" s="56"/>
      <c r="C81" s="56"/>
      <c r="D81" s="205" t="s">
        <v>249</v>
      </c>
      <c r="E81" s="67"/>
      <c r="F81" s="171" t="e">
        <f t="shared" si="8"/>
        <v>#DIV/0!</v>
      </c>
    </row>
    <row r="82" spans="1:6" ht="35.1" customHeight="1" thickTop="1" thickBot="1" x14ac:dyDescent="0.3">
      <c r="A82" s="211"/>
      <c r="B82" s="56"/>
      <c r="C82" s="56"/>
      <c r="D82" s="205" t="s">
        <v>250</v>
      </c>
      <c r="E82" s="67"/>
      <c r="F82" s="171" t="e">
        <f t="shared" si="8"/>
        <v>#DIV/0!</v>
      </c>
    </row>
    <row r="83" spans="1:6" ht="35.1" customHeight="1" thickTop="1" thickBot="1" x14ac:dyDescent="0.3">
      <c r="A83" s="211"/>
      <c r="B83" s="56"/>
      <c r="C83" s="56"/>
      <c r="D83" s="205" t="s">
        <v>251</v>
      </c>
      <c r="E83" s="67"/>
      <c r="F83" s="171" t="e">
        <f t="shared" si="8"/>
        <v>#DIV/0!</v>
      </c>
    </row>
    <row r="84" spans="1:6" ht="35.1" customHeight="1" thickTop="1" thickBot="1" x14ac:dyDescent="0.3">
      <c r="A84" s="211"/>
      <c r="B84" s="56"/>
      <c r="C84" s="56"/>
      <c r="D84" s="205" t="s">
        <v>252</v>
      </c>
      <c r="E84" s="67"/>
      <c r="F84" s="171" t="e">
        <f t="shared" si="8"/>
        <v>#DIV/0!</v>
      </c>
    </row>
    <row r="85" spans="1:6" ht="35.1" customHeight="1" thickTop="1" thickBot="1" x14ac:dyDescent="0.3">
      <c r="A85" s="211"/>
      <c r="B85" s="56"/>
      <c r="C85" s="56"/>
      <c r="D85" s="205" t="s">
        <v>253</v>
      </c>
      <c r="E85" s="67"/>
      <c r="F85" s="171" t="e">
        <f t="shared" si="8"/>
        <v>#DIV/0!</v>
      </c>
    </row>
    <row r="86" spans="1:6" ht="35.1" customHeight="1" thickTop="1" thickBot="1" x14ac:dyDescent="0.3">
      <c r="A86" s="211"/>
      <c r="B86" s="56"/>
      <c r="C86" s="56"/>
      <c r="D86" s="205" t="s">
        <v>254</v>
      </c>
      <c r="E86" s="67"/>
      <c r="F86" s="171" t="e">
        <f t="shared" si="8"/>
        <v>#DIV/0!</v>
      </c>
    </row>
    <row r="87" spans="1:6" ht="35.1" customHeight="1" thickTop="1" thickBot="1" x14ac:dyDescent="0.3">
      <c r="A87" s="211"/>
      <c r="B87" s="56"/>
      <c r="C87" s="56"/>
      <c r="D87" s="205" t="s">
        <v>255</v>
      </c>
      <c r="E87" s="67"/>
      <c r="F87" s="171" t="e">
        <f t="shared" si="8"/>
        <v>#DIV/0!</v>
      </c>
    </row>
    <row r="88" spans="1:6" ht="35.1" customHeight="1" thickTop="1" thickBot="1" x14ac:dyDescent="0.3">
      <c r="A88" s="211"/>
      <c r="B88" s="56"/>
      <c r="C88" s="56"/>
      <c r="D88" s="205" t="s">
        <v>256</v>
      </c>
      <c r="E88" s="67"/>
      <c r="F88" s="171" t="e">
        <f t="shared" si="8"/>
        <v>#DIV/0!</v>
      </c>
    </row>
    <row r="89" spans="1:6" ht="35.1" customHeight="1" thickTop="1" thickBot="1" x14ac:dyDescent="0.3">
      <c r="A89" s="211"/>
      <c r="B89" s="56"/>
      <c r="C89" s="56"/>
      <c r="D89" s="205" t="s">
        <v>257</v>
      </c>
      <c r="E89" s="67"/>
      <c r="F89" s="171" t="e">
        <f t="shared" si="8"/>
        <v>#DIV/0!</v>
      </c>
    </row>
    <row r="90" spans="1:6" ht="35.1" customHeight="1" thickTop="1" thickBot="1" x14ac:dyDescent="0.3">
      <c r="A90" s="211"/>
      <c r="B90" s="56"/>
      <c r="C90" s="56"/>
      <c r="D90" s="205" t="s">
        <v>258</v>
      </c>
      <c r="E90" s="67"/>
      <c r="F90" s="171" t="e">
        <f t="shared" si="8"/>
        <v>#DIV/0!</v>
      </c>
    </row>
    <row r="91" spans="1:6" ht="35.1" customHeight="1" thickTop="1" thickBot="1" x14ac:dyDescent="0.3">
      <c r="A91" s="211"/>
      <c r="B91" s="56"/>
      <c r="C91" s="56"/>
      <c r="D91" s="205" t="s">
        <v>259</v>
      </c>
      <c r="E91" s="67"/>
      <c r="F91" s="171" t="e">
        <f t="shared" si="8"/>
        <v>#DIV/0!</v>
      </c>
    </row>
    <row r="92" spans="1:6" ht="35.1" customHeight="1" thickTop="1" thickBot="1" x14ac:dyDescent="0.3">
      <c r="A92" s="211"/>
      <c r="B92" s="56"/>
      <c r="C92" s="56"/>
      <c r="D92" s="205" t="s">
        <v>260</v>
      </c>
      <c r="E92" s="67"/>
      <c r="F92" s="171" t="e">
        <f t="shared" si="8"/>
        <v>#DIV/0!</v>
      </c>
    </row>
    <row r="93" spans="1:6" ht="35.1" customHeight="1" thickTop="1" thickBot="1" x14ac:dyDescent="0.3">
      <c r="A93" s="211"/>
      <c r="B93" s="56"/>
      <c r="C93" s="56"/>
      <c r="D93" s="205" t="s">
        <v>261</v>
      </c>
      <c r="E93" s="67"/>
      <c r="F93" s="171" t="e">
        <f t="shared" si="8"/>
        <v>#DIV/0!</v>
      </c>
    </row>
    <row r="94" spans="1:6" ht="35.1" customHeight="1" thickTop="1" thickBot="1" x14ac:dyDescent="0.3">
      <c r="A94" s="211"/>
      <c r="B94" s="56"/>
      <c r="C94" s="56"/>
      <c r="D94" s="205" t="s">
        <v>262</v>
      </c>
      <c r="E94" s="67"/>
      <c r="F94" s="171" t="e">
        <f t="shared" si="8"/>
        <v>#DIV/0!</v>
      </c>
    </row>
    <row r="95" spans="1:6" ht="35.1" customHeight="1" thickTop="1" thickBot="1" x14ac:dyDescent="0.3">
      <c r="A95" s="211"/>
      <c r="B95" s="56"/>
      <c r="C95" s="56"/>
      <c r="D95" s="205" t="s">
        <v>263</v>
      </c>
      <c r="E95" s="67"/>
      <c r="F95" s="171" t="e">
        <f t="shared" si="8"/>
        <v>#DIV/0!</v>
      </c>
    </row>
    <row r="96" spans="1:6" ht="35.1" customHeight="1" thickTop="1" thickBot="1" x14ac:dyDescent="0.3">
      <c r="A96" s="211"/>
      <c r="B96" s="56"/>
      <c r="C96" s="56"/>
      <c r="D96" s="205" t="s">
        <v>264</v>
      </c>
      <c r="E96" s="67"/>
      <c r="F96" s="171" t="e">
        <f t="shared" ref="F96:F127" si="9">E96/$E$183</f>
        <v>#DIV/0!</v>
      </c>
    </row>
    <row r="97" spans="1:6" ht="35.1" customHeight="1" thickTop="1" thickBot="1" x14ac:dyDescent="0.3">
      <c r="A97" s="211"/>
      <c r="B97" s="56"/>
      <c r="C97" s="56"/>
      <c r="D97" s="205" t="s">
        <v>265</v>
      </c>
      <c r="E97" s="67"/>
      <c r="F97" s="171" t="e">
        <f t="shared" si="9"/>
        <v>#DIV/0!</v>
      </c>
    </row>
    <row r="98" spans="1:6" ht="35.1" customHeight="1" thickTop="1" thickBot="1" x14ac:dyDescent="0.3">
      <c r="A98" s="211"/>
      <c r="B98" s="56"/>
      <c r="C98" s="56"/>
      <c r="D98" s="205" t="s">
        <v>266</v>
      </c>
      <c r="E98" s="67"/>
      <c r="F98" s="171" t="e">
        <f t="shared" si="9"/>
        <v>#DIV/0!</v>
      </c>
    </row>
    <row r="99" spans="1:6" ht="35.1" customHeight="1" thickTop="1" thickBot="1" x14ac:dyDescent="0.3">
      <c r="A99" s="211"/>
      <c r="B99" s="56"/>
      <c r="C99" s="56"/>
      <c r="D99" s="205" t="s">
        <v>267</v>
      </c>
      <c r="E99" s="67"/>
      <c r="F99" s="171" t="e">
        <f t="shared" si="9"/>
        <v>#DIV/0!</v>
      </c>
    </row>
    <row r="100" spans="1:6" ht="35.1" customHeight="1" thickTop="1" thickBot="1" x14ac:dyDescent="0.3">
      <c r="A100" s="211"/>
      <c r="B100" s="56"/>
      <c r="C100" s="56"/>
      <c r="D100" s="205" t="s">
        <v>268</v>
      </c>
      <c r="E100" s="67"/>
      <c r="F100" s="171" t="e">
        <f t="shared" si="9"/>
        <v>#DIV/0!</v>
      </c>
    </row>
    <row r="101" spans="1:6" ht="35.1" customHeight="1" thickTop="1" thickBot="1" x14ac:dyDescent="0.3">
      <c r="A101" s="211"/>
      <c r="B101" s="56"/>
      <c r="C101" s="56"/>
      <c r="D101" s="205" t="s">
        <v>269</v>
      </c>
      <c r="E101" s="67"/>
      <c r="F101" s="171" t="e">
        <f t="shared" si="9"/>
        <v>#DIV/0!</v>
      </c>
    </row>
    <row r="102" spans="1:6" ht="35.1" customHeight="1" thickTop="1" thickBot="1" x14ac:dyDescent="0.3">
      <c r="A102" s="211"/>
      <c r="B102" s="56"/>
      <c r="C102" s="56"/>
      <c r="D102" s="205" t="s">
        <v>270</v>
      </c>
      <c r="E102" s="67"/>
      <c r="F102" s="171" t="e">
        <f t="shared" si="9"/>
        <v>#DIV/0!</v>
      </c>
    </row>
    <row r="103" spans="1:6" ht="35.1" customHeight="1" thickTop="1" thickBot="1" x14ac:dyDescent="0.3">
      <c r="A103" s="211"/>
      <c r="B103" s="56"/>
      <c r="C103" s="56"/>
      <c r="D103" s="205" t="s">
        <v>271</v>
      </c>
      <c r="E103" s="67"/>
      <c r="F103" s="171" t="e">
        <f t="shared" si="9"/>
        <v>#DIV/0!</v>
      </c>
    </row>
    <row r="104" spans="1:6" ht="35.1" customHeight="1" thickTop="1" thickBot="1" x14ac:dyDescent="0.3">
      <c r="A104" s="211"/>
      <c r="B104" s="56"/>
      <c r="C104" s="56"/>
      <c r="D104" s="205" t="s">
        <v>272</v>
      </c>
      <c r="E104" s="67"/>
      <c r="F104" s="171" t="e">
        <f t="shared" si="9"/>
        <v>#DIV/0!</v>
      </c>
    </row>
    <row r="105" spans="1:6" ht="35.1" customHeight="1" thickTop="1" thickBot="1" x14ac:dyDescent="0.3">
      <c r="A105" s="211"/>
      <c r="B105" s="56"/>
      <c r="C105" s="56"/>
      <c r="D105" s="205" t="s">
        <v>273</v>
      </c>
      <c r="E105" s="67"/>
      <c r="F105" s="171" t="e">
        <f t="shared" si="9"/>
        <v>#DIV/0!</v>
      </c>
    </row>
    <row r="106" spans="1:6" ht="35.1" customHeight="1" thickTop="1" thickBot="1" x14ac:dyDescent="0.3">
      <c r="A106" s="211"/>
      <c r="B106" s="56"/>
      <c r="C106" s="56"/>
      <c r="D106" s="205" t="s">
        <v>226</v>
      </c>
      <c r="E106" s="67"/>
      <c r="F106" s="171" t="e">
        <f t="shared" si="9"/>
        <v>#DIV/0!</v>
      </c>
    </row>
    <row r="107" spans="1:6" ht="35.1" customHeight="1" thickTop="1" thickBot="1" x14ac:dyDescent="0.3">
      <c r="A107" s="211"/>
      <c r="B107" s="56"/>
      <c r="C107" s="56"/>
      <c r="D107" s="205" t="s">
        <v>274</v>
      </c>
      <c r="E107" s="67"/>
      <c r="F107" s="171" t="e">
        <f t="shared" si="9"/>
        <v>#DIV/0!</v>
      </c>
    </row>
    <row r="108" spans="1:6" ht="35.1" customHeight="1" thickTop="1" thickBot="1" x14ac:dyDescent="0.3">
      <c r="A108" s="211"/>
      <c r="B108" s="56"/>
      <c r="C108" s="56"/>
      <c r="D108" s="205" t="s">
        <v>275</v>
      </c>
      <c r="E108" s="67"/>
      <c r="F108" s="171" t="e">
        <f t="shared" si="9"/>
        <v>#DIV/0!</v>
      </c>
    </row>
    <row r="109" spans="1:6" ht="35.1" customHeight="1" thickTop="1" thickBot="1" x14ac:dyDescent="0.3">
      <c r="A109" s="211"/>
      <c r="B109" s="56"/>
      <c r="C109" s="56"/>
      <c r="D109" s="205" t="s">
        <v>276</v>
      </c>
      <c r="E109" s="67"/>
      <c r="F109" s="171" t="e">
        <f t="shared" si="9"/>
        <v>#DIV/0!</v>
      </c>
    </row>
    <row r="110" spans="1:6" ht="35.1" customHeight="1" thickTop="1" thickBot="1" x14ac:dyDescent="0.3">
      <c r="A110" s="211"/>
      <c r="B110" s="56"/>
      <c r="C110" s="56"/>
      <c r="D110" s="205" t="s">
        <v>277</v>
      </c>
      <c r="E110" s="67"/>
      <c r="F110" s="171" t="e">
        <f t="shared" si="9"/>
        <v>#DIV/0!</v>
      </c>
    </row>
    <row r="111" spans="1:6" ht="35.1" customHeight="1" thickTop="1" thickBot="1" x14ac:dyDescent="0.3">
      <c r="A111" s="211"/>
      <c r="B111" s="56"/>
      <c r="C111" s="56"/>
      <c r="D111" s="205" t="s">
        <v>278</v>
      </c>
      <c r="E111" s="67"/>
      <c r="F111" s="171" t="e">
        <f t="shared" si="9"/>
        <v>#DIV/0!</v>
      </c>
    </row>
    <row r="112" spans="1:6" ht="35.1" customHeight="1" thickTop="1" thickBot="1" x14ac:dyDescent="0.3">
      <c r="A112" s="211"/>
      <c r="B112" s="56"/>
      <c r="C112" s="56"/>
      <c r="D112" s="205" t="s">
        <v>279</v>
      </c>
      <c r="E112" s="67"/>
      <c r="F112" s="171" t="e">
        <f t="shared" si="9"/>
        <v>#DIV/0!</v>
      </c>
    </row>
    <row r="113" spans="1:6" ht="35.1" customHeight="1" thickTop="1" thickBot="1" x14ac:dyDescent="0.3">
      <c r="A113" s="211"/>
      <c r="B113" s="56"/>
      <c r="C113" s="56"/>
      <c r="D113" s="205" t="s">
        <v>280</v>
      </c>
      <c r="E113" s="67"/>
      <c r="F113" s="171" t="e">
        <f t="shared" si="9"/>
        <v>#DIV/0!</v>
      </c>
    </row>
    <row r="114" spans="1:6" ht="35.1" customHeight="1" thickTop="1" thickBot="1" x14ac:dyDescent="0.3">
      <c r="A114" s="211"/>
      <c r="B114" s="56"/>
      <c r="C114" s="56"/>
      <c r="D114" s="205" t="s">
        <v>281</v>
      </c>
      <c r="E114" s="67"/>
      <c r="F114" s="171" t="e">
        <f t="shared" si="9"/>
        <v>#DIV/0!</v>
      </c>
    </row>
    <row r="115" spans="1:6" ht="35.1" customHeight="1" thickTop="1" thickBot="1" x14ac:dyDescent="0.3">
      <c r="A115" s="211"/>
      <c r="B115" s="56"/>
      <c r="C115" s="56"/>
      <c r="D115" s="205" t="s">
        <v>282</v>
      </c>
      <c r="E115" s="67"/>
      <c r="F115" s="171" t="e">
        <f t="shared" si="9"/>
        <v>#DIV/0!</v>
      </c>
    </row>
    <row r="116" spans="1:6" ht="35.1" customHeight="1" thickTop="1" thickBot="1" x14ac:dyDescent="0.3">
      <c r="A116" s="211"/>
      <c r="B116" s="56"/>
      <c r="C116" s="56"/>
      <c r="D116" s="205" t="s">
        <v>283</v>
      </c>
      <c r="E116" s="67"/>
      <c r="F116" s="171" t="e">
        <f t="shared" si="9"/>
        <v>#DIV/0!</v>
      </c>
    </row>
    <row r="117" spans="1:6" ht="35.1" customHeight="1" thickTop="1" thickBot="1" x14ac:dyDescent="0.3">
      <c r="A117" s="211"/>
      <c r="B117" s="56"/>
      <c r="C117" s="56"/>
      <c r="D117" s="205" t="s">
        <v>284</v>
      </c>
      <c r="E117" s="67"/>
      <c r="F117" s="171" t="e">
        <f t="shared" si="9"/>
        <v>#DIV/0!</v>
      </c>
    </row>
    <row r="118" spans="1:6" ht="35.1" customHeight="1" thickTop="1" thickBot="1" x14ac:dyDescent="0.3">
      <c r="A118" s="211"/>
      <c r="B118" s="56"/>
      <c r="C118" s="56"/>
      <c r="D118" s="205" t="s">
        <v>285</v>
      </c>
      <c r="E118" s="67"/>
      <c r="F118" s="171" t="e">
        <f t="shared" si="9"/>
        <v>#DIV/0!</v>
      </c>
    </row>
    <row r="119" spans="1:6" ht="35.1" customHeight="1" thickTop="1" thickBot="1" x14ac:dyDescent="0.3">
      <c r="A119" s="211"/>
      <c r="B119" s="56"/>
      <c r="C119" s="56"/>
      <c r="D119" s="205" t="s">
        <v>286</v>
      </c>
      <c r="E119" s="67"/>
      <c r="F119" s="171" t="e">
        <f t="shared" si="9"/>
        <v>#DIV/0!</v>
      </c>
    </row>
    <row r="120" spans="1:6" ht="35.1" customHeight="1" thickTop="1" thickBot="1" x14ac:dyDescent="0.3">
      <c r="A120" s="211"/>
      <c r="B120" s="56"/>
      <c r="C120" s="56"/>
      <c r="D120" s="205" t="s">
        <v>287</v>
      </c>
      <c r="E120" s="67"/>
      <c r="F120" s="171" t="e">
        <f t="shared" si="9"/>
        <v>#DIV/0!</v>
      </c>
    </row>
    <row r="121" spans="1:6" ht="35.1" customHeight="1" thickTop="1" thickBot="1" x14ac:dyDescent="0.3">
      <c r="A121" s="211"/>
      <c r="B121" s="56"/>
      <c r="C121" s="56"/>
      <c r="D121" s="205" t="s">
        <v>288</v>
      </c>
      <c r="E121" s="67"/>
      <c r="F121" s="171" t="e">
        <f t="shared" si="9"/>
        <v>#DIV/0!</v>
      </c>
    </row>
    <row r="122" spans="1:6" ht="35.1" customHeight="1" thickTop="1" thickBot="1" x14ac:dyDescent="0.3">
      <c r="A122" s="211"/>
      <c r="B122" s="56"/>
      <c r="C122" s="56"/>
      <c r="D122" s="205" t="s">
        <v>289</v>
      </c>
      <c r="E122" s="67"/>
      <c r="F122" s="171" t="e">
        <f t="shared" si="9"/>
        <v>#DIV/0!</v>
      </c>
    </row>
    <row r="123" spans="1:6" ht="35.1" customHeight="1" thickTop="1" thickBot="1" x14ac:dyDescent="0.3">
      <c r="A123" s="211"/>
      <c r="B123" s="56"/>
      <c r="C123" s="56"/>
      <c r="D123" s="205" t="s">
        <v>290</v>
      </c>
      <c r="E123" s="67"/>
      <c r="F123" s="171" t="e">
        <f t="shared" si="9"/>
        <v>#DIV/0!</v>
      </c>
    </row>
    <row r="124" spans="1:6" ht="35.1" customHeight="1" thickTop="1" thickBot="1" x14ac:dyDescent="0.3">
      <c r="A124" s="211"/>
      <c r="B124" s="56"/>
      <c r="C124" s="56"/>
      <c r="D124" s="205" t="s">
        <v>291</v>
      </c>
      <c r="E124" s="67"/>
      <c r="F124" s="171" t="e">
        <f t="shared" si="9"/>
        <v>#DIV/0!</v>
      </c>
    </row>
    <row r="125" spans="1:6" ht="35.1" customHeight="1" thickTop="1" thickBot="1" x14ac:dyDescent="0.3">
      <c r="A125" s="211"/>
      <c r="B125" s="56"/>
      <c r="C125" s="56"/>
      <c r="D125" s="205" t="s">
        <v>292</v>
      </c>
      <c r="E125" s="67"/>
      <c r="F125" s="171" t="e">
        <f t="shared" si="9"/>
        <v>#DIV/0!</v>
      </c>
    </row>
    <row r="126" spans="1:6" ht="35.1" customHeight="1" thickTop="1" thickBot="1" x14ac:dyDescent="0.3">
      <c r="A126" s="211"/>
      <c r="B126" s="56"/>
      <c r="C126" s="56"/>
      <c r="D126" s="205" t="s">
        <v>293</v>
      </c>
      <c r="E126" s="67"/>
      <c r="F126" s="171" t="e">
        <f t="shared" si="9"/>
        <v>#DIV/0!</v>
      </c>
    </row>
    <row r="127" spans="1:6" ht="35.1" customHeight="1" thickTop="1" thickBot="1" x14ac:dyDescent="0.3">
      <c r="A127" s="211"/>
      <c r="B127" s="56"/>
      <c r="C127" s="56"/>
      <c r="D127" s="205" t="s">
        <v>294</v>
      </c>
      <c r="E127" s="67"/>
      <c r="F127" s="171" t="e">
        <f t="shared" si="9"/>
        <v>#DIV/0!</v>
      </c>
    </row>
    <row r="128" spans="1:6" ht="35.1" customHeight="1" thickTop="1" thickBot="1" x14ac:dyDescent="0.3">
      <c r="A128" s="211"/>
      <c r="B128" s="56"/>
      <c r="C128" s="56"/>
      <c r="D128" s="205" t="s">
        <v>295</v>
      </c>
      <c r="E128" s="67"/>
      <c r="F128" s="171" t="e">
        <f t="shared" ref="F128:F159" si="10">E128/$E$183</f>
        <v>#DIV/0!</v>
      </c>
    </row>
    <row r="129" spans="1:6" ht="35.1" customHeight="1" thickTop="1" thickBot="1" x14ac:dyDescent="0.3">
      <c r="A129" s="211"/>
      <c r="B129" s="56"/>
      <c r="C129" s="56"/>
      <c r="D129" s="205" t="s">
        <v>296</v>
      </c>
      <c r="E129" s="67"/>
      <c r="F129" s="171" t="e">
        <f t="shared" si="10"/>
        <v>#DIV/0!</v>
      </c>
    </row>
    <row r="130" spans="1:6" ht="35.1" customHeight="1" thickTop="1" thickBot="1" x14ac:dyDescent="0.3">
      <c r="A130" s="211"/>
      <c r="B130" s="56"/>
      <c r="C130" s="56"/>
      <c r="D130" s="205" t="s">
        <v>297</v>
      </c>
      <c r="E130" s="67"/>
      <c r="F130" s="171" t="e">
        <f t="shared" si="10"/>
        <v>#DIV/0!</v>
      </c>
    </row>
    <row r="131" spans="1:6" ht="35.1" customHeight="1" thickTop="1" thickBot="1" x14ac:dyDescent="0.3">
      <c r="A131" s="211"/>
      <c r="B131" s="56"/>
      <c r="C131" s="56"/>
      <c r="D131" s="205" t="s">
        <v>298</v>
      </c>
      <c r="E131" s="67"/>
      <c r="F131" s="171" t="e">
        <f t="shared" si="10"/>
        <v>#DIV/0!</v>
      </c>
    </row>
    <row r="132" spans="1:6" ht="35.1" customHeight="1" thickTop="1" thickBot="1" x14ac:dyDescent="0.3">
      <c r="A132" s="211"/>
      <c r="B132" s="56"/>
      <c r="C132" s="56"/>
      <c r="D132" s="205" t="s">
        <v>299</v>
      </c>
      <c r="E132" s="67"/>
      <c r="F132" s="171" t="e">
        <f t="shared" si="10"/>
        <v>#DIV/0!</v>
      </c>
    </row>
    <row r="133" spans="1:6" ht="35.1" customHeight="1" thickTop="1" thickBot="1" x14ac:dyDescent="0.3">
      <c r="A133" s="211"/>
      <c r="B133" s="56"/>
      <c r="C133" s="56"/>
      <c r="D133" s="205" t="s">
        <v>300</v>
      </c>
      <c r="E133" s="67"/>
      <c r="F133" s="171" t="e">
        <f t="shared" si="10"/>
        <v>#DIV/0!</v>
      </c>
    </row>
    <row r="134" spans="1:6" ht="35.1" customHeight="1" thickTop="1" thickBot="1" x14ac:dyDescent="0.3">
      <c r="A134" s="211"/>
      <c r="B134" s="56"/>
      <c r="C134" s="56"/>
      <c r="D134" s="205" t="s">
        <v>301</v>
      </c>
      <c r="E134" s="67"/>
      <c r="F134" s="171" t="e">
        <f t="shared" si="10"/>
        <v>#DIV/0!</v>
      </c>
    </row>
    <row r="135" spans="1:6" ht="35.1" customHeight="1" thickTop="1" thickBot="1" x14ac:dyDescent="0.3">
      <c r="A135" s="211"/>
      <c r="B135" s="56"/>
      <c r="C135" s="56"/>
      <c r="D135" s="205" t="s">
        <v>302</v>
      </c>
      <c r="E135" s="67"/>
      <c r="F135" s="171" t="e">
        <f t="shared" si="10"/>
        <v>#DIV/0!</v>
      </c>
    </row>
    <row r="136" spans="1:6" ht="35.1" customHeight="1" thickTop="1" thickBot="1" x14ac:dyDescent="0.3">
      <c r="A136" s="211"/>
      <c r="B136" s="56"/>
      <c r="C136" s="56"/>
      <c r="D136" s="205" t="s">
        <v>303</v>
      </c>
      <c r="E136" s="67"/>
      <c r="F136" s="171" t="e">
        <f t="shared" si="10"/>
        <v>#DIV/0!</v>
      </c>
    </row>
    <row r="137" spans="1:6" ht="35.1" customHeight="1" thickTop="1" thickBot="1" x14ac:dyDescent="0.3">
      <c r="A137" s="211"/>
      <c r="B137" s="56"/>
      <c r="C137" s="56"/>
      <c r="D137" s="205" t="s">
        <v>304</v>
      </c>
      <c r="E137" s="67"/>
      <c r="F137" s="171" t="e">
        <f t="shared" si="10"/>
        <v>#DIV/0!</v>
      </c>
    </row>
    <row r="138" spans="1:6" ht="35.1" customHeight="1" thickTop="1" thickBot="1" x14ac:dyDescent="0.3">
      <c r="A138" s="211"/>
      <c r="B138" s="56"/>
      <c r="C138" s="56"/>
      <c r="D138" s="205" t="s">
        <v>305</v>
      </c>
      <c r="E138" s="67"/>
      <c r="F138" s="171" t="e">
        <f t="shared" si="10"/>
        <v>#DIV/0!</v>
      </c>
    </row>
    <row r="139" spans="1:6" ht="35.1" customHeight="1" thickTop="1" thickBot="1" x14ac:dyDescent="0.3">
      <c r="A139" s="211"/>
      <c r="B139" s="56"/>
      <c r="C139" s="56"/>
      <c r="D139" s="205" t="s">
        <v>306</v>
      </c>
      <c r="E139" s="67"/>
      <c r="F139" s="171" t="e">
        <f t="shared" si="10"/>
        <v>#DIV/0!</v>
      </c>
    </row>
    <row r="140" spans="1:6" ht="35.1" customHeight="1" thickTop="1" thickBot="1" x14ac:dyDescent="0.3">
      <c r="A140" s="211"/>
      <c r="B140" s="56"/>
      <c r="C140" s="56"/>
      <c r="D140" s="205" t="s">
        <v>307</v>
      </c>
      <c r="E140" s="67"/>
      <c r="F140" s="171" t="e">
        <f t="shared" si="10"/>
        <v>#DIV/0!</v>
      </c>
    </row>
    <row r="141" spans="1:6" ht="35.1" customHeight="1" thickTop="1" thickBot="1" x14ac:dyDescent="0.3">
      <c r="A141" s="211"/>
      <c r="B141" s="56"/>
      <c r="C141" s="56"/>
      <c r="D141" s="205" t="s">
        <v>308</v>
      </c>
      <c r="E141" s="67"/>
      <c r="F141" s="171" t="e">
        <f t="shared" si="10"/>
        <v>#DIV/0!</v>
      </c>
    </row>
    <row r="142" spans="1:6" ht="35.1" customHeight="1" thickTop="1" thickBot="1" x14ac:dyDescent="0.3">
      <c r="A142" s="211"/>
      <c r="B142" s="56"/>
      <c r="C142" s="56"/>
      <c r="D142" s="205" t="s">
        <v>309</v>
      </c>
      <c r="E142" s="67"/>
      <c r="F142" s="171" t="e">
        <f t="shared" si="10"/>
        <v>#DIV/0!</v>
      </c>
    </row>
    <row r="143" spans="1:6" ht="35.1" customHeight="1" thickTop="1" thickBot="1" x14ac:dyDescent="0.3">
      <c r="A143" s="211"/>
      <c r="B143" s="56"/>
      <c r="C143" s="56"/>
      <c r="D143" s="205" t="s">
        <v>310</v>
      </c>
      <c r="E143" s="67"/>
      <c r="F143" s="171" t="e">
        <f t="shared" si="10"/>
        <v>#DIV/0!</v>
      </c>
    </row>
    <row r="144" spans="1:6" ht="35.1" customHeight="1" thickTop="1" thickBot="1" x14ac:dyDescent="0.3">
      <c r="A144" s="211"/>
      <c r="B144" s="56"/>
      <c r="C144" s="56"/>
      <c r="D144" s="205" t="s">
        <v>311</v>
      </c>
      <c r="E144" s="67"/>
      <c r="F144" s="171" t="e">
        <f t="shared" si="10"/>
        <v>#DIV/0!</v>
      </c>
    </row>
    <row r="145" spans="1:6" ht="35.1" customHeight="1" thickTop="1" thickBot="1" x14ac:dyDescent="0.3">
      <c r="A145" s="211"/>
      <c r="B145" s="56"/>
      <c r="C145" s="56"/>
      <c r="D145" s="205" t="s">
        <v>312</v>
      </c>
      <c r="E145" s="67"/>
      <c r="F145" s="171" t="e">
        <f t="shared" si="10"/>
        <v>#DIV/0!</v>
      </c>
    </row>
    <row r="146" spans="1:6" ht="35.1" customHeight="1" thickTop="1" thickBot="1" x14ac:dyDescent="0.3">
      <c r="A146" s="211"/>
      <c r="B146" s="56"/>
      <c r="C146" s="56"/>
      <c r="D146" s="205" t="s">
        <v>313</v>
      </c>
      <c r="E146" s="67"/>
      <c r="F146" s="171" t="e">
        <f t="shared" si="10"/>
        <v>#DIV/0!</v>
      </c>
    </row>
    <row r="147" spans="1:6" ht="35.1" customHeight="1" thickTop="1" thickBot="1" x14ac:dyDescent="0.3">
      <c r="A147" s="211"/>
      <c r="B147" s="56"/>
      <c r="C147" s="56"/>
      <c r="D147" s="205" t="s">
        <v>314</v>
      </c>
      <c r="E147" s="67"/>
      <c r="F147" s="171" t="e">
        <f t="shared" si="10"/>
        <v>#DIV/0!</v>
      </c>
    </row>
    <row r="148" spans="1:6" ht="35.1" customHeight="1" thickTop="1" thickBot="1" x14ac:dyDescent="0.3">
      <c r="A148" s="211"/>
      <c r="B148" s="56"/>
      <c r="C148" s="56"/>
      <c r="D148" s="205" t="s">
        <v>315</v>
      </c>
      <c r="E148" s="67"/>
      <c r="F148" s="171" t="e">
        <f t="shared" si="10"/>
        <v>#DIV/0!</v>
      </c>
    </row>
    <row r="149" spans="1:6" ht="35.1" customHeight="1" thickTop="1" thickBot="1" x14ac:dyDescent="0.3">
      <c r="A149" s="211"/>
      <c r="B149" s="56"/>
      <c r="C149" s="56"/>
      <c r="D149" s="205" t="s">
        <v>316</v>
      </c>
      <c r="E149" s="67"/>
      <c r="F149" s="171" t="e">
        <f t="shared" si="10"/>
        <v>#DIV/0!</v>
      </c>
    </row>
    <row r="150" spans="1:6" ht="35.1" customHeight="1" thickTop="1" thickBot="1" x14ac:dyDescent="0.3">
      <c r="A150" s="211"/>
      <c r="B150" s="56"/>
      <c r="C150" s="56"/>
      <c r="D150" s="205" t="s">
        <v>317</v>
      </c>
      <c r="E150" s="67"/>
      <c r="F150" s="171" t="e">
        <f t="shared" si="10"/>
        <v>#DIV/0!</v>
      </c>
    </row>
    <row r="151" spans="1:6" ht="35.1" customHeight="1" thickTop="1" thickBot="1" x14ac:dyDescent="0.3">
      <c r="A151" s="211"/>
      <c r="B151" s="56"/>
      <c r="C151" s="56"/>
      <c r="D151" s="205" t="s">
        <v>318</v>
      </c>
      <c r="E151" s="67"/>
      <c r="F151" s="171" t="e">
        <f t="shared" si="10"/>
        <v>#DIV/0!</v>
      </c>
    </row>
    <row r="152" spans="1:6" ht="35.1" customHeight="1" thickTop="1" thickBot="1" x14ac:dyDescent="0.3">
      <c r="A152" s="211"/>
      <c r="B152" s="56"/>
      <c r="C152" s="56"/>
      <c r="D152" s="205" t="s">
        <v>319</v>
      </c>
      <c r="E152" s="67"/>
      <c r="F152" s="171" t="e">
        <f t="shared" si="10"/>
        <v>#DIV/0!</v>
      </c>
    </row>
    <row r="153" spans="1:6" ht="35.1" customHeight="1" thickTop="1" thickBot="1" x14ac:dyDescent="0.3">
      <c r="A153" s="211"/>
      <c r="B153" s="56"/>
      <c r="C153" s="56"/>
      <c r="D153" s="205" t="s">
        <v>320</v>
      </c>
      <c r="E153" s="67"/>
      <c r="F153" s="171" t="e">
        <f t="shared" si="10"/>
        <v>#DIV/0!</v>
      </c>
    </row>
    <row r="154" spans="1:6" ht="35.1" customHeight="1" thickTop="1" thickBot="1" x14ac:dyDescent="0.3">
      <c r="A154" s="211"/>
      <c r="B154" s="56"/>
      <c r="C154" s="56"/>
      <c r="D154" s="205" t="s">
        <v>321</v>
      </c>
      <c r="E154" s="67"/>
      <c r="F154" s="171" t="e">
        <f t="shared" si="10"/>
        <v>#DIV/0!</v>
      </c>
    </row>
    <row r="155" spans="1:6" ht="35.1" customHeight="1" thickTop="1" thickBot="1" x14ac:dyDescent="0.3">
      <c r="A155" s="211"/>
      <c r="B155" s="56"/>
      <c r="C155" s="56"/>
      <c r="D155" s="205" t="s">
        <v>322</v>
      </c>
      <c r="E155" s="67"/>
      <c r="F155" s="171" t="e">
        <f t="shared" si="10"/>
        <v>#DIV/0!</v>
      </c>
    </row>
    <row r="156" spans="1:6" ht="35.1" customHeight="1" thickTop="1" thickBot="1" x14ac:dyDescent="0.3">
      <c r="A156" s="211"/>
      <c r="B156" s="56"/>
      <c r="C156" s="56"/>
      <c r="D156" s="205" t="s">
        <v>323</v>
      </c>
      <c r="E156" s="67"/>
      <c r="F156" s="171" t="e">
        <f t="shared" si="10"/>
        <v>#DIV/0!</v>
      </c>
    </row>
    <row r="157" spans="1:6" ht="35.1" customHeight="1" thickTop="1" thickBot="1" x14ac:dyDescent="0.3">
      <c r="A157" s="211"/>
      <c r="B157" s="56"/>
      <c r="C157" s="56"/>
      <c r="D157" s="205" t="s">
        <v>324</v>
      </c>
      <c r="E157" s="67"/>
      <c r="F157" s="171" t="e">
        <f t="shared" si="10"/>
        <v>#DIV/0!</v>
      </c>
    </row>
    <row r="158" spans="1:6" ht="35.1" customHeight="1" thickTop="1" thickBot="1" x14ac:dyDescent="0.3">
      <c r="A158" s="211"/>
      <c r="B158" s="56"/>
      <c r="C158" s="56"/>
      <c r="D158" s="205" t="s">
        <v>325</v>
      </c>
      <c r="E158" s="67"/>
      <c r="F158" s="171" t="e">
        <f t="shared" si="10"/>
        <v>#DIV/0!</v>
      </c>
    </row>
    <row r="159" spans="1:6" ht="35.1" customHeight="1" thickTop="1" thickBot="1" x14ac:dyDescent="0.3">
      <c r="A159" s="211"/>
      <c r="B159" s="56"/>
      <c r="C159" s="56"/>
      <c r="D159" s="205" t="s">
        <v>326</v>
      </c>
      <c r="E159" s="67"/>
      <c r="F159" s="171" t="e">
        <f t="shared" si="10"/>
        <v>#DIV/0!</v>
      </c>
    </row>
    <row r="160" spans="1:6" ht="35.1" customHeight="1" thickTop="1" thickBot="1" x14ac:dyDescent="0.3">
      <c r="A160" s="211"/>
      <c r="B160" s="56"/>
      <c r="C160" s="56"/>
      <c r="D160" s="205" t="s">
        <v>327</v>
      </c>
      <c r="E160" s="67"/>
      <c r="F160" s="171" t="e">
        <f t="shared" ref="F160:F182" si="11">E160/$E$183</f>
        <v>#DIV/0!</v>
      </c>
    </row>
    <row r="161" spans="1:6" ht="35.1" customHeight="1" thickTop="1" thickBot="1" x14ac:dyDescent="0.3">
      <c r="A161" s="211"/>
      <c r="B161" s="56"/>
      <c r="C161" s="56"/>
      <c r="D161" s="205" t="s">
        <v>328</v>
      </c>
      <c r="E161" s="67"/>
      <c r="F161" s="171" t="e">
        <f t="shared" si="11"/>
        <v>#DIV/0!</v>
      </c>
    </row>
    <row r="162" spans="1:6" ht="35.1" customHeight="1" thickTop="1" thickBot="1" x14ac:dyDescent="0.3">
      <c r="A162" s="211"/>
      <c r="B162" s="56"/>
      <c r="C162" s="56"/>
      <c r="D162" s="205" t="s">
        <v>329</v>
      </c>
      <c r="E162" s="67"/>
      <c r="F162" s="171" t="e">
        <f t="shared" si="11"/>
        <v>#DIV/0!</v>
      </c>
    </row>
    <row r="163" spans="1:6" ht="35.1" customHeight="1" thickTop="1" thickBot="1" x14ac:dyDescent="0.3">
      <c r="A163" s="211"/>
      <c r="B163" s="56"/>
      <c r="C163" s="56"/>
      <c r="D163" s="205" t="s">
        <v>330</v>
      </c>
      <c r="E163" s="67"/>
      <c r="F163" s="171" t="e">
        <f t="shared" si="11"/>
        <v>#DIV/0!</v>
      </c>
    </row>
    <row r="164" spans="1:6" ht="35.1" customHeight="1" thickTop="1" thickBot="1" x14ac:dyDescent="0.3">
      <c r="A164" s="211"/>
      <c r="B164" s="56"/>
      <c r="C164" s="56"/>
      <c r="D164" s="205" t="s">
        <v>331</v>
      </c>
      <c r="E164" s="67"/>
      <c r="F164" s="171" t="e">
        <f t="shared" si="11"/>
        <v>#DIV/0!</v>
      </c>
    </row>
    <row r="165" spans="1:6" ht="35.1" customHeight="1" thickTop="1" thickBot="1" x14ac:dyDescent="0.3">
      <c r="A165" s="211"/>
      <c r="B165" s="56"/>
      <c r="C165" s="56"/>
      <c r="D165" s="205" t="s">
        <v>332</v>
      </c>
      <c r="E165" s="67"/>
      <c r="F165" s="171" t="e">
        <f t="shared" si="11"/>
        <v>#DIV/0!</v>
      </c>
    </row>
    <row r="166" spans="1:6" ht="35.1" customHeight="1" thickTop="1" thickBot="1" x14ac:dyDescent="0.3">
      <c r="A166" s="211"/>
      <c r="B166" s="56"/>
      <c r="C166" s="56"/>
      <c r="D166" s="205" t="s">
        <v>333</v>
      </c>
      <c r="E166" s="67"/>
      <c r="F166" s="171" t="e">
        <f t="shared" si="11"/>
        <v>#DIV/0!</v>
      </c>
    </row>
    <row r="167" spans="1:6" ht="35.1" customHeight="1" thickTop="1" thickBot="1" x14ac:dyDescent="0.3">
      <c r="A167" s="211"/>
      <c r="B167" s="56"/>
      <c r="C167" s="56"/>
      <c r="D167" s="205" t="s">
        <v>334</v>
      </c>
      <c r="E167" s="67"/>
      <c r="F167" s="171" t="e">
        <f t="shared" si="11"/>
        <v>#DIV/0!</v>
      </c>
    </row>
    <row r="168" spans="1:6" ht="35.1" customHeight="1" thickTop="1" thickBot="1" x14ac:dyDescent="0.3">
      <c r="A168" s="211"/>
      <c r="B168" s="56"/>
      <c r="C168" s="56"/>
      <c r="D168" s="205" t="s">
        <v>335</v>
      </c>
      <c r="E168" s="67"/>
      <c r="F168" s="171" t="e">
        <f t="shared" si="11"/>
        <v>#DIV/0!</v>
      </c>
    </row>
    <row r="169" spans="1:6" ht="35.1" customHeight="1" thickTop="1" thickBot="1" x14ac:dyDescent="0.3">
      <c r="A169" s="211"/>
      <c r="B169" s="56"/>
      <c r="C169" s="56"/>
      <c r="D169" s="205" t="s">
        <v>336</v>
      </c>
      <c r="E169" s="67"/>
      <c r="F169" s="171" t="e">
        <f t="shared" si="11"/>
        <v>#DIV/0!</v>
      </c>
    </row>
    <row r="170" spans="1:6" ht="35.1" customHeight="1" thickTop="1" thickBot="1" x14ac:dyDescent="0.3">
      <c r="A170" s="211"/>
      <c r="B170" s="56"/>
      <c r="C170" s="56"/>
      <c r="D170" s="205" t="s">
        <v>337</v>
      </c>
      <c r="E170" s="67"/>
      <c r="F170" s="171" t="e">
        <f t="shared" si="11"/>
        <v>#DIV/0!</v>
      </c>
    </row>
    <row r="171" spans="1:6" ht="35.1" customHeight="1" thickTop="1" thickBot="1" x14ac:dyDescent="0.3">
      <c r="A171" s="211"/>
      <c r="B171" s="56"/>
      <c r="C171" s="56"/>
      <c r="D171" s="205" t="s">
        <v>338</v>
      </c>
      <c r="E171" s="67"/>
      <c r="F171" s="171" t="e">
        <f t="shared" si="11"/>
        <v>#DIV/0!</v>
      </c>
    </row>
    <row r="172" spans="1:6" ht="35.1" customHeight="1" thickTop="1" thickBot="1" x14ac:dyDescent="0.3">
      <c r="A172" s="211"/>
      <c r="B172" s="56"/>
      <c r="C172" s="56"/>
      <c r="D172" s="205" t="s">
        <v>339</v>
      </c>
      <c r="E172" s="67"/>
      <c r="F172" s="171" t="e">
        <f t="shared" si="11"/>
        <v>#DIV/0!</v>
      </c>
    </row>
    <row r="173" spans="1:6" ht="35.1" customHeight="1" thickTop="1" thickBot="1" x14ac:dyDescent="0.3">
      <c r="A173" s="211"/>
      <c r="B173" s="56"/>
      <c r="C173" s="56"/>
      <c r="D173" s="205" t="s">
        <v>340</v>
      </c>
      <c r="E173" s="67"/>
      <c r="F173" s="171" t="e">
        <f t="shared" si="11"/>
        <v>#DIV/0!</v>
      </c>
    </row>
    <row r="174" spans="1:6" ht="35.1" customHeight="1" thickTop="1" thickBot="1" x14ac:dyDescent="0.3">
      <c r="A174" s="211"/>
      <c r="B174" s="56"/>
      <c r="C174" s="56"/>
      <c r="D174" s="205" t="s">
        <v>341</v>
      </c>
      <c r="E174" s="67"/>
      <c r="F174" s="171" t="e">
        <f t="shared" si="11"/>
        <v>#DIV/0!</v>
      </c>
    </row>
    <row r="175" spans="1:6" ht="35.1" customHeight="1" thickTop="1" thickBot="1" x14ac:dyDescent="0.3">
      <c r="A175" s="211"/>
      <c r="B175" s="56"/>
      <c r="C175" s="56"/>
      <c r="D175" s="205" t="s">
        <v>342</v>
      </c>
      <c r="E175" s="67"/>
      <c r="F175" s="171" t="e">
        <f t="shared" si="11"/>
        <v>#DIV/0!</v>
      </c>
    </row>
    <row r="176" spans="1:6" ht="35.1" customHeight="1" thickTop="1" thickBot="1" x14ac:dyDescent="0.3">
      <c r="A176" s="211"/>
      <c r="B176" s="56"/>
      <c r="C176" s="56"/>
      <c r="D176" s="205" t="s">
        <v>343</v>
      </c>
      <c r="E176" s="67"/>
      <c r="F176" s="171" t="e">
        <f t="shared" si="11"/>
        <v>#DIV/0!</v>
      </c>
    </row>
    <row r="177" spans="1:8" ht="35.1" customHeight="1" thickTop="1" thickBot="1" x14ac:dyDescent="0.3">
      <c r="A177" s="211"/>
      <c r="B177" s="56"/>
      <c r="C177" s="56"/>
      <c r="D177" s="205" t="s">
        <v>344</v>
      </c>
      <c r="E177" s="67"/>
      <c r="F177" s="171" t="e">
        <f t="shared" si="11"/>
        <v>#DIV/0!</v>
      </c>
    </row>
    <row r="178" spans="1:8" ht="35.1" customHeight="1" thickTop="1" thickBot="1" x14ac:dyDescent="0.3">
      <c r="A178" s="211"/>
      <c r="B178" s="56"/>
      <c r="C178" s="56"/>
      <c r="D178" s="205" t="s">
        <v>345</v>
      </c>
      <c r="E178" s="67"/>
      <c r="F178" s="171" t="e">
        <f t="shared" si="11"/>
        <v>#DIV/0!</v>
      </c>
    </row>
    <row r="179" spans="1:8" ht="35.1" customHeight="1" thickTop="1" thickBot="1" x14ac:dyDescent="0.3">
      <c r="A179" s="211"/>
      <c r="B179" s="56"/>
      <c r="C179" s="56"/>
      <c r="D179" s="205" t="s">
        <v>346</v>
      </c>
      <c r="E179" s="67"/>
      <c r="F179" s="171" t="e">
        <f t="shared" si="11"/>
        <v>#DIV/0!</v>
      </c>
    </row>
    <row r="180" spans="1:8" ht="35.1" customHeight="1" thickTop="1" thickBot="1" x14ac:dyDescent="0.3">
      <c r="A180" s="211"/>
      <c r="B180" s="56"/>
      <c r="C180" s="56"/>
      <c r="D180" s="205" t="s">
        <v>347</v>
      </c>
      <c r="E180" s="67"/>
      <c r="F180" s="171" t="e">
        <f t="shared" si="11"/>
        <v>#DIV/0!</v>
      </c>
    </row>
    <row r="181" spans="1:8" ht="35.1" customHeight="1" thickTop="1" thickBot="1" x14ac:dyDescent="0.3">
      <c r="A181" s="211"/>
      <c r="B181" s="56"/>
      <c r="C181" s="56"/>
      <c r="D181" s="205" t="s">
        <v>348</v>
      </c>
      <c r="E181" s="67"/>
      <c r="F181" s="171" t="e">
        <f t="shared" si="11"/>
        <v>#DIV/0!</v>
      </c>
    </row>
    <row r="182" spans="1:8" ht="35.1" customHeight="1" thickTop="1" thickBot="1" x14ac:dyDescent="0.3">
      <c r="A182" s="211"/>
      <c r="B182" s="56"/>
      <c r="C182" s="56"/>
      <c r="D182" s="212" t="s">
        <v>349</v>
      </c>
      <c r="E182" s="213"/>
      <c r="F182" s="214" t="e">
        <f t="shared" si="11"/>
        <v>#DIV/0!</v>
      </c>
    </row>
    <row r="183" spans="1:8" ht="35.1" customHeight="1" thickBot="1" x14ac:dyDescent="0.3">
      <c r="A183" s="206" t="s">
        <v>116</v>
      </c>
      <c r="B183" s="207">
        <f>SUM(B64:B79)</f>
        <v>0</v>
      </c>
      <c r="C183" s="208">
        <v>1</v>
      </c>
      <c r="D183" s="209" t="s">
        <v>116</v>
      </c>
      <c r="E183" s="207">
        <f>SUM(E64:E182)</f>
        <v>0</v>
      </c>
      <c r="F183" s="210">
        <v>1</v>
      </c>
    </row>
    <row r="184" spans="1:8" ht="35.1" customHeight="1" thickBot="1" x14ac:dyDescent="0.3">
      <c r="A184" s="142" t="str">
        <f>$A$24</f>
        <v xml:space="preserve">Total nb de ménages suivis,  soit </v>
      </c>
      <c r="B184" s="224">
        <f>IF((B183+E183)&lt;&gt;C16,"FAUX",(B183+E183))</f>
        <v>0</v>
      </c>
      <c r="C184" s="225"/>
      <c r="D184" s="225"/>
      <c r="E184" s="226"/>
      <c r="F184" s="175">
        <v>1</v>
      </c>
    </row>
    <row r="185" spans="1:8" ht="35.1" customHeight="1" thickBot="1" x14ac:dyDescent="0.3">
      <c r="A185" s="80" t="s">
        <v>173</v>
      </c>
      <c r="B185" s="222"/>
      <c r="C185" s="222"/>
      <c r="D185" s="222"/>
      <c r="E185" s="222"/>
      <c r="F185" s="221"/>
    </row>
    <row r="186" spans="1:8" ht="35.1" customHeight="1" x14ac:dyDescent="0.25">
      <c r="A186" s="40"/>
      <c r="B186" s="41"/>
      <c r="C186" s="43"/>
    </row>
    <row r="187" spans="1:8" ht="35.1" customHeight="1" thickBot="1" x14ac:dyDescent="0.3">
      <c r="A187" s="36" t="s">
        <v>119</v>
      </c>
      <c r="E187" s="84" t="s">
        <v>120</v>
      </c>
      <c r="G187" s="90"/>
    </row>
    <row r="188" spans="1:8" ht="35.1" customHeight="1" thickBot="1" x14ac:dyDescent="0.3">
      <c r="A188" s="127" t="s">
        <v>51</v>
      </c>
      <c r="B188" s="116" t="s">
        <v>2</v>
      </c>
      <c r="C188" s="117" t="s">
        <v>3</v>
      </c>
      <c r="D188" s="44"/>
      <c r="E188" s="127" t="s">
        <v>127</v>
      </c>
      <c r="F188" s="116" t="s">
        <v>2</v>
      </c>
      <c r="G188" s="117" t="s">
        <v>3</v>
      </c>
    </row>
    <row r="189" spans="1:8" ht="35.1" customHeight="1" thickTop="1" thickBot="1" x14ac:dyDescent="0.3">
      <c r="A189" s="122" t="s">
        <v>48</v>
      </c>
      <c r="B189" s="1"/>
      <c r="C189" s="177" t="e">
        <f>B189/B$192</f>
        <v>#DIV/0!</v>
      </c>
      <c r="E189" s="128" t="s">
        <v>351</v>
      </c>
      <c r="F189" s="1"/>
      <c r="G189" s="171" t="e">
        <f>F189*G$195/F$195</f>
        <v>#DIV/0!</v>
      </c>
      <c r="H189" s="44"/>
    </row>
    <row r="190" spans="1:8" ht="35.1" customHeight="1" thickTop="1" thickBot="1" x14ac:dyDescent="0.3">
      <c r="A190" s="124" t="s">
        <v>49</v>
      </c>
      <c r="B190" s="3"/>
      <c r="C190" s="177" t="e">
        <f t="shared" ref="C190:C191" si="12">B190/B$192</f>
        <v>#DIV/0!</v>
      </c>
      <c r="E190" s="124" t="s">
        <v>121</v>
      </c>
      <c r="F190" s="3"/>
      <c r="G190" s="171" t="e">
        <f t="shared" ref="G190:G194" si="13">F190*G$195/F$195</f>
        <v>#DIV/0!</v>
      </c>
      <c r="H190" s="44"/>
    </row>
    <row r="191" spans="1:8" ht="35.1" customHeight="1" thickTop="1" thickBot="1" x14ac:dyDescent="0.3">
      <c r="A191" s="124" t="s">
        <v>50</v>
      </c>
      <c r="B191" s="3"/>
      <c r="C191" s="177" t="e">
        <f t="shared" si="12"/>
        <v>#DIV/0!</v>
      </c>
      <c r="E191" s="124" t="s">
        <v>122</v>
      </c>
      <c r="F191" s="3"/>
      <c r="G191" s="171" t="e">
        <f t="shared" si="13"/>
        <v>#DIV/0!</v>
      </c>
      <c r="H191" s="44"/>
    </row>
    <row r="192" spans="1:8" ht="35.1" customHeight="1" thickTop="1" thickBot="1" x14ac:dyDescent="0.3">
      <c r="A192" s="143" t="str">
        <f>$A$24</f>
        <v xml:space="preserve">Total nb de ménages suivis,  soit </v>
      </c>
      <c r="B192" s="75">
        <f>IF((B190+B189+B191)&lt;&gt;C$16, "FAUX",B190+B189+B191)</f>
        <v>0</v>
      </c>
      <c r="C192" s="175">
        <v>1</v>
      </c>
      <c r="E192" s="124" t="s">
        <v>123</v>
      </c>
      <c r="F192" s="3"/>
      <c r="G192" s="171" t="e">
        <f t="shared" si="13"/>
        <v>#DIV/0!</v>
      </c>
      <c r="H192" s="44"/>
    </row>
    <row r="193" spans="1:8" ht="35.1" customHeight="1" thickTop="1" thickBot="1" x14ac:dyDescent="0.3">
      <c r="A193" s="81" t="s">
        <v>178</v>
      </c>
      <c r="B193" s="269"/>
      <c r="C193" s="270"/>
      <c r="E193" s="124" t="s">
        <v>124</v>
      </c>
      <c r="F193" s="3"/>
      <c r="G193" s="171" t="e">
        <f t="shared" si="13"/>
        <v>#DIV/0!</v>
      </c>
      <c r="H193" s="44"/>
    </row>
    <row r="194" spans="1:8" ht="35.1" customHeight="1" thickTop="1" thickBot="1" x14ac:dyDescent="0.3">
      <c r="A194" s="36" t="s">
        <v>77</v>
      </c>
      <c r="E194" s="124" t="s">
        <v>125</v>
      </c>
      <c r="F194" s="3"/>
      <c r="G194" s="171" t="e">
        <f t="shared" si="13"/>
        <v>#DIV/0!</v>
      </c>
      <c r="H194" s="44"/>
    </row>
    <row r="195" spans="1:8" ht="35.1" customHeight="1" thickBot="1" x14ac:dyDescent="0.3">
      <c r="A195" s="45" t="s">
        <v>74</v>
      </c>
      <c r="B195" s="46" t="s">
        <v>117</v>
      </c>
      <c r="C195" s="47" t="s">
        <v>118</v>
      </c>
      <c r="E195" s="201" t="s">
        <v>227</v>
      </c>
      <c r="F195" s="75">
        <f>SUM(F189:F194)</f>
        <v>0</v>
      </c>
      <c r="G195" s="172">
        <v>1</v>
      </c>
      <c r="H195" s="44"/>
    </row>
    <row r="196" spans="1:8" ht="35.1" customHeight="1" thickBot="1" x14ac:dyDescent="0.3">
      <c r="A196" s="45"/>
      <c r="B196" s="48" t="s">
        <v>76</v>
      </c>
      <c r="C196" s="47"/>
      <c r="E196" s="81" t="s">
        <v>178</v>
      </c>
      <c r="F196" s="269"/>
      <c r="G196" s="270"/>
      <c r="H196" s="44"/>
    </row>
    <row r="197" spans="1:8" ht="35.1" customHeight="1" x14ac:dyDescent="0.25">
      <c r="A197" s="49"/>
      <c r="B197" s="50"/>
      <c r="C197" s="50"/>
      <c r="E197" s="82" t="s">
        <v>179</v>
      </c>
      <c r="F197" s="44"/>
    </row>
    <row r="198" spans="1:8" ht="26.25" customHeight="1" x14ac:dyDescent="0.25">
      <c r="A198" s="271" t="s">
        <v>82</v>
      </c>
      <c r="B198" s="271"/>
      <c r="C198" s="271"/>
      <c r="E198" s="83" t="s">
        <v>167</v>
      </c>
      <c r="F198" s="51"/>
      <c r="G198" s="52"/>
    </row>
    <row r="199" spans="1:8" ht="35.1" customHeight="1" thickBot="1" x14ac:dyDescent="0.3">
      <c r="A199" s="53" t="s">
        <v>83</v>
      </c>
      <c r="E199" s="84" t="s">
        <v>126</v>
      </c>
    </row>
    <row r="200" spans="1:8" ht="35.1" customHeight="1" thickBot="1" x14ac:dyDescent="0.3">
      <c r="A200" s="127" t="s">
        <v>52</v>
      </c>
      <c r="B200" s="116" t="s">
        <v>2</v>
      </c>
      <c r="C200" s="117" t="s">
        <v>3</v>
      </c>
      <c r="E200" s="146"/>
      <c r="F200" s="116" t="s">
        <v>163</v>
      </c>
      <c r="G200" s="116" t="s">
        <v>164</v>
      </c>
      <c r="H200" s="147" t="s">
        <v>165</v>
      </c>
    </row>
    <row r="201" spans="1:8" ht="34.5" customHeight="1" thickTop="1" thickBot="1" x14ac:dyDescent="0.3">
      <c r="A201" s="122" t="s">
        <v>128</v>
      </c>
      <c r="B201" s="1"/>
      <c r="C201" s="177" t="e">
        <f>B201/C$16</f>
        <v>#DIV/0!</v>
      </c>
      <c r="E201" s="148" t="s">
        <v>157</v>
      </c>
      <c r="F201" s="1"/>
      <c r="G201" s="1"/>
      <c r="H201" s="119">
        <f>SUM(F201:G201)</f>
        <v>0</v>
      </c>
    </row>
    <row r="202" spans="1:8" ht="35.1" customHeight="1" thickTop="1" thickBot="1" x14ac:dyDescent="0.3">
      <c r="A202" s="133" t="s">
        <v>75</v>
      </c>
      <c r="B202" s="69"/>
      <c r="C202" s="177" t="e">
        <f>B202/C$16</f>
        <v>#DIV/0!</v>
      </c>
      <c r="E202" s="148" t="s">
        <v>158</v>
      </c>
      <c r="F202" s="1"/>
      <c r="G202" s="1"/>
      <c r="H202" s="119">
        <f t="shared" ref="H202:H206" si="14">SUM(F202:G202)</f>
        <v>0</v>
      </c>
    </row>
    <row r="203" spans="1:8" ht="35.1" customHeight="1" thickTop="1" thickBot="1" x14ac:dyDescent="0.3">
      <c r="A203" s="129" t="s">
        <v>79</v>
      </c>
      <c r="B203" s="1"/>
      <c r="C203" s="119"/>
      <c r="E203" s="148" t="s">
        <v>159</v>
      </c>
      <c r="F203" s="1"/>
      <c r="G203" s="1"/>
      <c r="H203" s="119">
        <f t="shared" si="14"/>
        <v>0</v>
      </c>
    </row>
    <row r="204" spans="1:8" ht="35.1" customHeight="1" thickTop="1" thickBot="1" x14ac:dyDescent="0.3">
      <c r="A204" s="123" t="s">
        <v>78</v>
      </c>
      <c r="B204" s="3"/>
      <c r="C204" s="119"/>
      <c r="E204" s="148" t="s">
        <v>160</v>
      </c>
      <c r="F204" s="1"/>
      <c r="G204" s="1"/>
      <c r="H204" s="119">
        <f t="shared" si="14"/>
        <v>0</v>
      </c>
    </row>
    <row r="205" spans="1:8" ht="35.1" customHeight="1" thickTop="1" thickBot="1" x14ac:dyDescent="0.3">
      <c r="A205" s="130" t="s">
        <v>180</v>
      </c>
      <c r="B205" s="3"/>
      <c r="C205" s="119"/>
      <c r="E205" s="148" t="s">
        <v>161</v>
      </c>
      <c r="F205" s="1"/>
      <c r="G205" s="1"/>
      <c r="H205" s="119">
        <f t="shared" si="14"/>
        <v>0</v>
      </c>
    </row>
    <row r="206" spans="1:8" ht="35.1" customHeight="1" thickTop="1" thickBot="1" x14ac:dyDescent="0.3">
      <c r="A206" s="129" t="s">
        <v>129</v>
      </c>
      <c r="B206" s="1"/>
      <c r="C206" s="119"/>
      <c r="E206" s="148" t="s">
        <v>162</v>
      </c>
      <c r="F206" s="1"/>
      <c r="G206" s="1"/>
      <c r="H206" s="119">
        <f t="shared" si="14"/>
        <v>0</v>
      </c>
    </row>
    <row r="207" spans="1:8" ht="35.1" customHeight="1" thickTop="1" thickBot="1" x14ac:dyDescent="0.3">
      <c r="A207" s="144" t="s">
        <v>130</v>
      </c>
      <c r="B207" s="67"/>
      <c r="C207" s="177" t="e">
        <f>B207/C$16</f>
        <v>#DIV/0!</v>
      </c>
      <c r="E207" s="149" t="s">
        <v>12</v>
      </c>
      <c r="F207" s="76">
        <f>SUM(F201:F206)</f>
        <v>0</v>
      </c>
      <c r="G207" s="76">
        <f>SUM(G201:G206)</f>
        <v>0</v>
      </c>
      <c r="H207" s="150">
        <f>IF(SUM(H201:H206)&lt;&gt;C16,"FAUX",SUM(H201:H206))</f>
        <v>0</v>
      </c>
    </row>
    <row r="208" spans="1:8" ht="35.1" customHeight="1" thickTop="1" thickBot="1" x14ac:dyDescent="0.3">
      <c r="A208" s="129" t="s">
        <v>131</v>
      </c>
      <c r="B208" s="1"/>
      <c r="C208" s="119"/>
      <c r="E208" s="85" t="s">
        <v>178</v>
      </c>
      <c r="F208" s="238"/>
      <c r="G208" s="239"/>
      <c r="H208" s="240"/>
    </row>
    <row r="209" spans="1:11" ht="35.1" customHeight="1" thickTop="1" thickBot="1" x14ac:dyDescent="0.3">
      <c r="A209" s="123" t="s">
        <v>132</v>
      </c>
      <c r="B209" s="3"/>
      <c r="C209" s="119"/>
      <c r="E209" s="70" t="s">
        <v>189</v>
      </c>
    </row>
    <row r="210" spans="1:11" ht="35.1" customHeight="1" thickTop="1" thickBot="1" x14ac:dyDescent="0.3">
      <c r="A210" s="123" t="s">
        <v>133</v>
      </c>
      <c r="B210" s="3"/>
      <c r="C210" s="119"/>
    </row>
    <row r="211" spans="1:11" ht="35.1" customHeight="1" thickTop="1" thickBot="1" x14ac:dyDescent="0.3">
      <c r="A211" s="129" t="s">
        <v>134</v>
      </c>
      <c r="B211" s="1"/>
      <c r="C211" s="119"/>
    </row>
    <row r="212" spans="1:11" ht="33" thickTop="1" thickBot="1" x14ac:dyDescent="0.3">
      <c r="A212" s="145" t="s">
        <v>181</v>
      </c>
      <c r="B212" s="66"/>
      <c r="C212" s="181" t="e">
        <f>B212/C$16</f>
        <v>#DIV/0!</v>
      </c>
    </row>
    <row r="213" spans="1:11" ht="35.1" customHeight="1" thickBot="1" x14ac:dyDescent="0.3">
      <c r="A213" s="81" t="s">
        <v>178</v>
      </c>
      <c r="B213" s="269"/>
      <c r="C213" s="270"/>
    </row>
    <row r="214" spans="1:11" s="44" customFormat="1" ht="35.1" customHeight="1" x14ac:dyDescent="0.25">
      <c r="A214" s="88"/>
      <c r="B214" s="89"/>
      <c r="C214" s="89"/>
    </row>
    <row r="215" spans="1:11" ht="35.1" customHeight="1" x14ac:dyDescent="0.25">
      <c r="A215" s="54" t="s">
        <v>21</v>
      </c>
    </row>
    <row r="216" spans="1:11" ht="35.1" customHeight="1" thickBot="1" x14ac:dyDescent="0.3">
      <c r="A216" s="55" t="s">
        <v>22</v>
      </c>
    </row>
    <row r="217" spans="1:11" ht="35.1" customHeight="1" thickBot="1" x14ac:dyDescent="0.3">
      <c r="A217" s="267"/>
      <c r="B217" s="236" t="s">
        <v>23</v>
      </c>
      <c r="C217" s="237"/>
      <c r="D217" s="236" t="s">
        <v>24</v>
      </c>
      <c r="E217" s="252"/>
    </row>
    <row r="218" spans="1:11" ht="35.1" customHeight="1" thickTop="1" thickBot="1" x14ac:dyDescent="0.3">
      <c r="A218" s="268"/>
      <c r="B218" s="42" t="s">
        <v>2</v>
      </c>
      <c r="C218" s="42" t="s">
        <v>3</v>
      </c>
      <c r="D218" s="42" t="s">
        <v>2</v>
      </c>
      <c r="E218" s="140" t="s">
        <v>3</v>
      </c>
    </row>
    <row r="219" spans="1:11" ht="35.1" customHeight="1" thickTop="1" thickBot="1" x14ac:dyDescent="0.3">
      <c r="A219" s="122" t="s">
        <v>25</v>
      </c>
      <c r="B219" s="2"/>
      <c r="C219" s="182" t="e">
        <f>B219/B$226</f>
        <v>#DIV/0!</v>
      </c>
      <c r="D219" s="4"/>
      <c r="E219" s="173" t="e">
        <f>D219/D$226</f>
        <v>#DIV/0!</v>
      </c>
      <c r="G219" s="56"/>
      <c r="H219" s="56"/>
    </row>
    <row r="220" spans="1:11" ht="35.1" customHeight="1" thickTop="1" thickBot="1" x14ac:dyDescent="0.3">
      <c r="A220" s="124" t="s">
        <v>29</v>
      </c>
      <c r="B220" s="4"/>
      <c r="C220" s="182" t="e">
        <f t="shared" ref="C220:C225" si="15">B220/B$226</f>
        <v>#DIV/0!</v>
      </c>
      <c r="D220" s="4"/>
      <c r="E220" s="173" t="e">
        <f t="shared" ref="E220:E225" si="16">D220/D$226</f>
        <v>#DIV/0!</v>
      </c>
      <c r="G220" s="57"/>
      <c r="H220" s="57"/>
      <c r="I220" s="56"/>
      <c r="J220" s="56"/>
      <c r="K220" s="56"/>
    </row>
    <row r="221" spans="1:11" ht="35.1" customHeight="1" thickTop="1" thickBot="1" x14ac:dyDescent="0.3">
      <c r="A221" s="124" t="s">
        <v>145</v>
      </c>
      <c r="B221" s="4"/>
      <c r="C221" s="182" t="e">
        <f t="shared" si="15"/>
        <v>#DIV/0!</v>
      </c>
      <c r="D221" s="4"/>
      <c r="E221" s="173" t="e">
        <f t="shared" si="16"/>
        <v>#DIV/0!</v>
      </c>
      <c r="G221" s="58"/>
      <c r="H221" s="58"/>
      <c r="I221" s="56"/>
      <c r="J221" s="56"/>
      <c r="K221" s="56"/>
    </row>
    <row r="222" spans="1:11" ht="35.1" customHeight="1" thickTop="1" thickBot="1" x14ac:dyDescent="0.3">
      <c r="A222" s="124" t="s">
        <v>26</v>
      </c>
      <c r="B222" s="4"/>
      <c r="C222" s="182" t="e">
        <f t="shared" si="15"/>
        <v>#DIV/0!</v>
      </c>
      <c r="D222" s="4"/>
      <c r="E222" s="173" t="e">
        <f t="shared" si="16"/>
        <v>#DIV/0!</v>
      </c>
      <c r="G222" s="58"/>
      <c r="H222" s="58"/>
      <c r="I222" s="56"/>
      <c r="J222" s="56"/>
      <c r="K222" s="56"/>
    </row>
    <row r="223" spans="1:11" ht="35.1" customHeight="1" thickTop="1" thickBot="1" x14ac:dyDescent="0.3">
      <c r="A223" s="124" t="s">
        <v>27</v>
      </c>
      <c r="B223" s="4"/>
      <c r="C223" s="182" t="e">
        <f t="shared" si="15"/>
        <v>#DIV/0!</v>
      </c>
      <c r="D223" s="4"/>
      <c r="E223" s="173" t="e">
        <f t="shared" si="16"/>
        <v>#DIV/0!</v>
      </c>
      <c r="G223" s="58"/>
      <c r="H223" s="58"/>
      <c r="I223" s="56"/>
      <c r="J223" s="59"/>
      <c r="K223" s="56"/>
    </row>
    <row r="224" spans="1:11" ht="35.1" customHeight="1" thickTop="1" thickBot="1" x14ac:dyDescent="0.3">
      <c r="A224" s="124" t="s">
        <v>28</v>
      </c>
      <c r="B224" s="4"/>
      <c r="C224" s="182" t="e">
        <f t="shared" si="15"/>
        <v>#DIV/0!</v>
      </c>
      <c r="D224" s="4"/>
      <c r="E224" s="173" t="e">
        <f t="shared" si="16"/>
        <v>#DIV/0!</v>
      </c>
      <c r="G224" s="58"/>
      <c r="H224" s="58"/>
      <c r="I224" s="56"/>
      <c r="J224" s="56"/>
      <c r="K224" s="56"/>
    </row>
    <row r="225" spans="1:9" ht="35.1" customHeight="1" thickTop="1" thickBot="1" x14ac:dyDescent="0.3">
      <c r="A225" s="124" t="s">
        <v>53</v>
      </c>
      <c r="B225" s="4"/>
      <c r="C225" s="182" t="e">
        <f t="shared" si="15"/>
        <v>#DIV/0!</v>
      </c>
      <c r="D225" s="4"/>
      <c r="E225" s="173" t="e">
        <f t="shared" si="16"/>
        <v>#DIV/0!</v>
      </c>
      <c r="G225" s="58"/>
      <c r="H225" s="58"/>
    </row>
    <row r="226" spans="1:9" ht="35.1" customHeight="1" thickTop="1" thickBot="1" x14ac:dyDescent="0.3">
      <c r="A226" s="141" t="str">
        <f>$A$24</f>
        <v xml:space="preserve">Total nb de ménages suivis,  soit </v>
      </c>
      <c r="B226" s="28">
        <f>IF(SUM(B219:B225)&lt;&gt;C16,"FAUX",SUM(B219:B225))</f>
        <v>0</v>
      </c>
      <c r="C226" s="183">
        <v>1</v>
      </c>
      <c r="D226" s="28">
        <f>IF(SUM(D219:D225)&lt;&gt;C16,"FAUX",SUM(D219:D225))</f>
        <v>0</v>
      </c>
      <c r="E226" s="184">
        <v>1</v>
      </c>
      <c r="G226" s="56"/>
      <c r="H226" s="56"/>
    </row>
    <row r="227" spans="1:9" ht="35.1" customHeight="1" thickBot="1" x14ac:dyDescent="0.3">
      <c r="A227" s="253" t="s">
        <v>61</v>
      </c>
      <c r="B227" s="254"/>
      <c r="C227" s="255"/>
      <c r="D227" s="259" t="s">
        <v>24</v>
      </c>
      <c r="E227" s="260"/>
      <c r="G227" s="56"/>
      <c r="H227" s="56"/>
    </row>
    <row r="228" spans="1:9" ht="35.1" customHeight="1" thickTop="1" thickBot="1" x14ac:dyDescent="0.3">
      <c r="A228" s="256"/>
      <c r="B228" s="257"/>
      <c r="C228" s="258"/>
      <c r="D228" s="42" t="s">
        <v>2</v>
      </c>
      <c r="E228" s="140" t="s">
        <v>3</v>
      </c>
    </row>
    <row r="229" spans="1:9" ht="35.1" customHeight="1" thickTop="1" thickBot="1" x14ac:dyDescent="0.3">
      <c r="A229" s="264" t="s">
        <v>30</v>
      </c>
      <c r="B229" s="265"/>
      <c r="C229" s="266"/>
      <c r="D229" s="4"/>
      <c r="E229" s="185" t="e">
        <f>D229/C$16</f>
        <v>#DIV/0!</v>
      </c>
    </row>
    <row r="230" spans="1:9" ht="35.1" customHeight="1" thickBot="1" x14ac:dyDescent="0.3">
      <c r="A230" s="261" t="s">
        <v>58</v>
      </c>
      <c r="B230" s="262"/>
      <c r="C230" s="263"/>
      <c r="D230" s="86"/>
      <c r="E230" s="186" t="e">
        <f>D230/C$16</f>
        <v>#DIV/0!</v>
      </c>
    </row>
    <row r="231" spans="1:9" s="44" customFormat="1" ht="35.1" customHeight="1" thickBot="1" x14ac:dyDescent="0.3">
      <c r="A231" s="85" t="s">
        <v>178</v>
      </c>
      <c r="B231" s="230"/>
      <c r="C231" s="231"/>
      <c r="D231" s="231"/>
      <c r="E231" s="232"/>
    </row>
    <row r="232" spans="1:9" ht="35.1" customHeight="1" thickBot="1" x14ac:dyDescent="0.3">
      <c r="A232" s="62"/>
      <c r="B232" s="60"/>
      <c r="C232" s="61"/>
    </row>
    <row r="233" spans="1:9" ht="29.25" customHeight="1" thickBot="1" x14ac:dyDescent="0.3">
      <c r="A233" s="71" t="s">
        <v>135</v>
      </c>
    </row>
    <row r="234" spans="1:9" ht="28.5" customHeight="1" thickBot="1" x14ac:dyDescent="0.3">
      <c r="A234" s="31" t="s">
        <v>182</v>
      </c>
    </row>
    <row r="235" spans="1:9" ht="28.5" customHeight="1" x14ac:dyDescent="0.25">
      <c r="A235" s="218"/>
      <c r="B235" s="233" t="s">
        <v>168</v>
      </c>
      <c r="C235" s="234"/>
      <c r="D235" s="234"/>
      <c r="E235" s="235"/>
      <c r="F235" s="233" t="s">
        <v>169</v>
      </c>
      <c r="G235" s="234"/>
      <c r="H235" s="234"/>
      <c r="I235" s="235"/>
    </row>
    <row r="236" spans="1:9" ht="35.1" customHeight="1" thickBot="1" x14ac:dyDescent="0.3">
      <c r="A236" s="219"/>
      <c r="B236" s="153" t="s">
        <v>23</v>
      </c>
      <c r="C236" s="38" t="s">
        <v>3</v>
      </c>
      <c r="D236" s="23" t="s">
        <v>24</v>
      </c>
      <c r="E236" s="151" t="s">
        <v>3</v>
      </c>
      <c r="F236" s="153" t="s">
        <v>23</v>
      </c>
      <c r="G236" s="38" t="s">
        <v>3</v>
      </c>
      <c r="H236" s="23" t="s">
        <v>24</v>
      </c>
      <c r="I236" s="151" t="s">
        <v>3</v>
      </c>
    </row>
    <row r="237" spans="1:9" ht="35.1" customHeight="1" thickTop="1" thickBot="1" x14ac:dyDescent="0.3">
      <c r="A237" s="157" t="s">
        <v>31</v>
      </c>
      <c r="B237" s="154"/>
      <c r="C237" s="187" t="e">
        <f>B237/C$16</f>
        <v>#DIV/0!</v>
      </c>
      <c r="D237" s="2"/>
      <c r="E237" s="188" t="e">
        <f>D237/C$16</f>
        <v>#DIV/0!</v>
      </c>
      <c r="F237" s="154"/>
      <c r="G237" s="187" t="e">
        <f>F237/C$16</f>
        <v>#DIV/0!</v>
      </c>
      <c r="H237" s="2"/>
      <c r="I237" s="188" t="e">
        <f>H237/C$16</f>
        <v>#DIV/0!</v>
      </c>
    </row>
    <row r="238" spans="1:9" ht="65.25" customHeight="1" thickTop="1" thickBot="1" x14ac:dyDescent="0.3">
      <c r="A238" s="194" t="s">
        <v>183</v>
      </c>
      <c r="B238" s="154"/>
      <c r="C238" s="241"/>
      <c r="D238" s="2"/>
      <c r="E238" s="243"/>
      <c r="F238" s="154"/>
      <c r="G238" s="241"/>
      <c r="H238" s="2"/>
      <c r="I238" s="243"/>
    </row>
    <row r="239" spans="1:9" ht="35.1" customHeight="1" thickTop="1" thickBot="1" x14ac:dyDescent="0.3">
      <c r="A239" s="158" t="s">
        <v>184</v>
      </c>
      <c r="B239" s="155"/>
      <c r="C239" s="242"/>
      <c r="D239" s="2"/>
      <c r="E239" s="244"/>
      <c r="F239" s="155"/>
      <c r="G239" s="242"/>
      <c r="H239" s="2"/>
      <c r="I239" s="244"/>
    </row>
    <row r="240" spans="1:9" ht="35.1" customHeight="1" thickTop="1" thickBot="1" x14ac:dyDescent="0.3">
      <c r="A240" s="194" t="s">
        <v>152</v>
      </c>
      <c r="B240" s="245"/>
      <c r="C240" s="246"/>
      <c r="D240" s="2"/>
      <c r="E240" s="188" t="e">
        <f>D240/B$237</f>
        <v>#DIV/0!</v>
      </c>
      <c r="F240" s="245"/>
      <c r="G240" s="246"/>
      <c r="H240" s="2"/>
      <c r="I240" s="188" t="e">
        <f>H240/F$237</f>
        <v>#DIV/0!</v>
      </c>
    </row>
    <row r="241" spans="1:9" ht="35.1" customHeight="1" thickTop="1" thickBot="1" x14ac:dyDescent="0.3">
      <c r="A241" s="194" t="s">
        <v>185</v>
      </c>
      <c r="B241" s="245"/>
      <c r="C241" s="246"/>
      <c r="D241" s="2"/>
      <c r="E241" s="188" t="e">
        <f t="shared" ref="E241:E244" si="17">D241/B$237</f>
        <v>#DIV/0!</v>
      </c>
      <c r="F241" s="245"/>
      <c r="G241" s="246"/>
      <c r="H241" s="2"/>
      <c r="I241" s="188" t="e">
        <f t="shared" ref="I241:I244" si="18">H241/F$237</f>
        <v>#DIV/0!</v>
      </c>
    </row>
    <row r="242" spans="1:9" ht="35.1" customHeight="1" thickTop="1" thickBot="1" x14ac:dyDescent="0.3">
      <c r="A242" s="194" t="s">
        <v>153</v>
      </c>
      <c r="B242" s="245"/>
      <c r="C242" s="246"/>
      <c r="D242" s="2"/>
      <c r="E242" s="188" t="e">
        <f t="shared" si="17"/>
        <v>#DIV/0!</v>
      </c>
      <c r="F242" s="245"/>
      <c r="G242" s="246"/>
      <c r="H242" s="2"/>
      <c r="I242" s="188" t="e">
        <f t="shared" si="18"/>
        <v>#DIV/0!</v>
      </c>
    </row>
    <row r="243" spans="1:9" ht="35.1" customHeight="1" thickTop="1" thickBot="1" x14ac:dyDescent="0.3">
      <c r="A243" s="194" t="s">
        <v>154</v>
      </c>
      <c r="B243" s="245"/>
      <c r="C243" s="246"/>
      <c r="D243" s="2"/>
      <c r="E243" s="188" t="e">
        <f t="shared" si="17"/>
        <v>#DIV/0!</v>
      </c>
      <c r="F243" s="245"/>
      <c r="G243" s="246"/>
      <c r="H243" s="2"/>
      <c r="I243" s="188" t="e">
        <f t="shared" si="18"/>
        <v>#DIV/0!</v>
      </c>
    </row>
    <row r="244" spans="1:9" ht="35.1" customHeight="1" thickTop="1" thickBot="1" x14ac:dyDescent="0.3">
      <c r="A244" s="194" t="s">
        <v>155</v>
      </c>
      <c r="B244" s="247"/>
      <c r="C244" s="248"/>
      <c r="D244" s="156"/>
      <c r="E244" s="188" t="e">
        <f t="shared" si="17"/>
        <v>#DIV/0!</v>
      </c>
      <c r="F244" s="247"/>
      <c r="G244" s="248"/>
      <c r="H244" s="156"/>
      <c r="I244" s="188" t="e">
        <f t="shared" si="18"/>
        <v>#DIV/0!</v>
      </c>
    </row>
    <row r="245" spans="1:9" ht="37.5" customHeight="1" thickBot="1" x14ac:dyDescent="0.3">
      <c r="A245" s="85" t="s">
        <v>178</v>
      </c>
      <c r="B245" s="238"/>
      <c r="C245" s="239"/>
      <c r="D245" s="239"/>
      <c r="E245" s="240"/>
      <c r="F245" s="239"/>
      <c r="G245" s="239"/>
      <c r="H245" s="239"/>
      <c r="I245" s="240"/>
    </row>
    <row r="246" spans="1:9" ht="35.1" customHeight="1" thickBot="1" x14ac:dyDescent="0.3">
      <c r="B246" s="60"/>
      <c r="C246" s="61"/>
    </row>
    <row r="247" spans="1:9" ht="35.1" customHeight="1" thickBot="1" x14ac:dyDescent="0.3">
      <c r="A247" s="249" t="s">
        <v>228</v>
      </c>
      <c r="B247" s="250"/>
      <c r="C247" s="63"/>
      <c r="E247" s="73" t="s">
        <v>186</v>
      </c>
    </row>
    <row r="248" spans="1:9" ht="35.1" customHeight="1" thickBot="1" x14ac:dyDescent="0.3">
      <c r="A248" s="159"/>
      <c r="B248" s="116" t="s">
        <v>2</v>
      </c>
      <c r="C248" s="117" t="s">
        <v>3</v>
      </c>
      <c r="E248" s="115"/>
      <c r="F248" s="116" t="s">
        <v>24</v>
      </c>
      <c r="G248" s="117" t="s">
        <v>3</v>
      </c>
    </row>
    <row r="249" spans="1:9" ht="35.1" customHeight="1" thickTop="1" thickBot="1" x14ac:dyDescent="0.3">
      <c r="A249" s="124" t="s">
        <v>54</v>
      </c>
      <c r="B249" s="4"/>
      <c r="C249" s="185" t="e">
        <f>B249/B$237</f>
        <v>#DIV/0!</v>
      </c>
      <c r="E249" s="128" t="s">
        <v>229</v>
      </c>
      <c r="F249" s="2"/>
      <c r="G249" s="173" t="e">
        <f>F249/(B237+F237)</f>
        <v>#DIV/0!</v>
      </c>
    </row>
    <row r="250" spans="1:9" ht="35.1" customHeight="1" thickTop="1" thickBot="1" x14ac:dyDescent="0.3">
      <c r="A250" s="124" t="s">
        <v>55</v>
      </c>
      <c r="B250" s="4"/>
      <c r="C250" s="185" t="e">
        <f t="shared" ref="C250:C259" si="19">B250/B$237</f>
        <v>#DIV/0!</v>
      </c>
      <c r="E250" s="152" t="s">
        <v>187</v>
      </c>
      <c r="F250" s="4"/>
      <c r="G250" s="173" t="e">
        <f>F250/(B237+F237)</f>
        <v>#DIV/0!</v>
      </c>
    </row>
    <row r="251" spans="1:9" ht="35.1" customHeight="1" thickTop="1" thickBot="1" x14ac:dyDescent="0.3">
      <c r="A251" s="124" t="s">
        <v>136</v>
      </c>
      <c r="B251" s="4"/>
      <c r="C251" s="185" t="e">
        <f t="shared" si="19"/>
        <v>#DIV/0!</v>
      </c>
      <c r="E251" s="162" t="s">
        <v>142</v>
      </c>
      <c r="F251" s="86"/>
      <c r="G251" s="173" t="e">
        <f>F251/(B237+F237)</f>
        <v>#DIV/0!</v>
      </c>
    </row>
    <row r="252" spans="1:9" ht="35.1" customHeight="1" thickBot="1" x14ac:dyDescent="0.3">
      <c r="A252" s="124" t="s">
        <v>56</v>
      </c>
      <c r="B252" s="4"/>
      <c r="C252" s="185" t="e">
        <f t="shared" si="19"/>
        <v>#DIV/0!</v>
      </c>
      <c r="E252" s="85" t="s">
        <v>178</v>
      </c>
      <c r="F252" s="238"/>
      <c r="G252" s="240"/>
    </row>
    <row r="253" spans="1:9" ht="35.1" customHeight="1" thickBot="1" x14ac:dyDescent="0.3">
      <c r="A253" s="124" t="s">
        <v>57</v>
      </c>
      <c r="B253" s="4"/>
      <c r="C253" s="185" t="e">
        <f t="shared" si="19"/>
        <v>#DIV/0!</v>
      </c>
    </row>
    <row r="254" spans="1:9" ht="35.1" customHeight="1" thickBot="1" x14ac:dyDescent="0.3">
      <c r="A254" s="124" t="s">
        <v>140</v>
      </c>
      <c r="B254" s="4"/>
      <c r="C254" s="185" t="e">
        <f t="shared" si="19"/>
        <v>#DIV/0!</v>
      </c>
    </row>
    <row r="255" spans="1:9" ht="35.1" customHeight="1" thickBot="1" x14ac:dyDescent="0.3">
      <c r="A255" s="124" t="s">
        <v>141</v>
      </c>
      <c r="B255" s="4"/>
      <c r="C255" s="185" t="e">
        <f t="shared" si="19"/>
        <v>#DIV/0!</v>
      </c>
    </row>
    <row r="256" spans="1:9" ht="35.1" customHeight="1" thickBot="1" x14ac:dyDescent="0.3">
      <c r="A256" s="124" t="s">
        <v>137</v>
      </c>
      <c r="B256" s="4"/>
      <c r="C256" s="185" t="e">
        <f t="shared" si="19"/>
        <v>#DIV/0!</v>
      </c>
    </row>
    <row r="257" spans="1:8" ht="35.1" customHeight="1" thickBot="1" x14ac:dyDescent="0.3">
      <c r="A257" s="124" t="s">
        <v>138</v>
      </c>
      <c r="B257" s="4"/>
      <c r="C257" s="185" t="e">
        <f t="shared" si="19"/>
        <v>#DIV/0!</v>
      </c>
    </row>
    <row r="258" spans="1:8" ht="35.1" customHeight="1" thickBot="1" x14ac:dyDescent="0.3">
      <c r="A258" s="124" t="s">
        <v>139</v>
      </c>
      <c r="B258" s="4"/>
      <c r="C258" s="185" t="e">
        <f t="shared" si="19"/>
        <v>#DIV/0!</v>
      </c>
    </row>
    <row r="259" spans="1:8" ht="35.1" customHeight="1" thickBot="1" x14ac:dyDescent="0.3">
      <c r="A259" s="124" t="s">
        <v>188</v>
      </c>
      <c r="B259" s="4"/>
      <c r="C259" s="185" t="e">
        <f t="shared" si="19"/>
        <v>#DIV/0!</v>
      </c>
    </row>
    <row r="260" spans="1:8" ht="35.1" customHeight="1" thickBot="1" x14ac:dyDescent="0.3">
      <c r="A260" s="160" t="s">
        <v>146</v>
      </c>
      <c r="B260" s="87">
        <f>SUM(B249:B259)</f>
        <v>0</v>
      </c>
      <c r="C260" s="161"/>
    </row>
    <row r="261" spans="1:8" ht="35.1" customHeight="1" thickBot="1" x14ac:dyDescent="0.3">
      <c r="A261" s="85" t="s">
        <v>178</v>
      </c>
      <c r="B261" s="238"/>
      <c r="C261" s="251"/>
    </row>
    <row r="262" spans="1:8" ht="35.1" customHeight="1" x14ac:dyDescent="0.25">
      <c r="A262" s="88"/>
      <c r="B262" s="91"/>
      <c r="C262" s="91"/>
      <c r="D262" s="44"/>
    </row>
    <row r="263" spans="1:8" ht="35.1" customHeight="1" thickBot="1" x14ac:dyDescent="0.3">
      <c r="A263" s="19" t="s">
        <v>190</v>
      </c>
      <c r="E263" s="73" t="s">
        <v>191</v>
      </c>
    </row>
    <row r="264" spans="1:8" ht="239.25" customHeight="1" thickBot="1" x14ac:dyDescent="0.3">
      <c r="A264" s="238"/>
      <c r="B264" s="239"/>
      <c r="C264" s="240"/>
      <c r="E264" s="238"/>
      <c r="F264" s="239"/>
      <c r="G264" s="240"/>
    </row>
    <row r="265" spans="1:8" ht="35.1" customHeight="1" x14ac:dyDescent="0.25">
      <c r="A265" s="92" t="s">
        <v>192</v>
      </c>
      <c r="B265" s="44"/>
      <c r="C265" s="44"/>
      <c r="D265" s="44"/>
      <c r="H265" s="44"/>
    </row>
    <row r="266" spans="1:8" ht="35.1" customHeight="1" x14ac:dyDescent="0.25">
      <c r="A266" s="93" t="s">
        <v>193</v>
      </c>
      <c r="B266" s="44"/>
      <c r="C266" s="44"/>
      <c r="D266" s="44"/>
      <c r="H266" s="44"/>
    </row>
    <row r="267" spans="1:8" ht="35.1" customHeight="1" thickBot="1" x14ac:dyDescent="0.3">
      <c r="A267" s="94"/>
      <c r="B267" s="44"/>
      <c r="C267" s="44"/>
      <c r="D267" s="44"/>
      <c r="H267" s="44"/>
    </row>
    <row r="268" spans="1:8" ht="34.5" customHeight="1" thickBot="1" x14ac:dyDescent="0.3">
      <c r="A268" s="111"/>
      <c r="B268" s="200" t="s">
        <v>194</v>
      </c>
      <c r="C268" s="272" t="s">
        <v>195</v>
      </c>
      <c r="D268" s="273"/>
      <c r="E268" s="273"/>
      <c r="F268" s="274"/>
    </row>
    <row r="269" spans="1:8" ht="35.1" customHeight="1" thickBot="1" x14ac:dyDescent="0.3">
      <c r="A269" s="195" t="s">
        <v>196</v>
      </c>
      <c r="B269" s="86"/>
      <c r="C269" s="285"/>
      <c r="D269" s="286"/>
      <c r="E269" s="286"/>
      <c r="F269" s="287"/>
    </row>
    <row r="270" spans="1:8" ht="47.25" customHeight="1" thickBot="1" x14ac:dyDescent="0.3">
      <c r="A270" s="195" t="s">
        <v>197</v>
      </c>
      <c r="B270" s="110"/>
      <c r="C270" s="196" t="s">
        <v>198</v>
      </c>
      <c r="D270" s="196" t="s">
        <v>199</v>
      </c>
      <c r="E270" s="196" t="s">
        <v>200</v>
      </c>
      <c r="F270" s="197" t="s">
        <v>12</v>
      </c>
    </row>
    <row r="271" spans="1:8" ht="35.1" customHeight="1" thickBot="1" x14ac:dyDescent="0.3">
      <c r="A271" s="198" t="s">
        <v>201</v>
      </c>
      <c r="B271" s="4"/>
      <c r="C271" s="4"/>
      <c r="D271" s="4"/>
      <c r="E271" s="4"/>
      <c r="F271" s="199">
        <f t="shared" ref="F271:F276" si="20">C271+D271+E271</f>
        <v>0</v>
      </c>
    </row>
    <row r="272" spans="1:8" ht="35.1" customHeight="1" thickBot="1" x14ac:dyDescent="0.3">
      <c r="A272" s="198" t="s">
        <v>202</v>
      </c>
      <c r="B272" s="4"/>
      <c r="C272" s="4"/>
      <c r="D272" s="4"/>
      <c r="E272" s="4"/>
      <c r="F272" s="199">
        <f t="shared" si="20"/>
        <v>0</v>
      </c>
    </row>
    <row r="273" spans="1:8" ht="35.1" customHeight="1" thickBot="1" x14ac:dyDescent="0.3">
      <c r="A273" s="198" t="s">
        <v>203</v>
      </c>
      <c r="B273" s="4"/>
      <c r="C273" s="4"/>
      <c r="D273" s="4"/>
      <c r="E273" s="4"/>
      <c r="F273" s="199">
        <f t="shared" si="20"/>
        <v>0</v>
      </c>
    </row>
    <row r="274" spans="1:8" ht="35.1" customHeight="1" thickBot="1" x14ac:dyDescent="0.3">
      <c r="A274" s="198" t="s">
        <v>204</v>
      </c>
      <c r="B274" s="4"/>
      <c r="C274" s="4"/>
      <c r="D274" s="4"/>
      <c r="E274" s="4"/>
      <c r="F274" s="199">
        <f t="shared" si="20"/>
        <v>0</v>
      </c>
    </row>
    <row r="275" spans="1:8" ht="35.1" customHeight="1" thickBot="1" x14ac:dyDescent="0.3">
      <c r="A275" s="198" t="s">
        <v>205</v>
      </c>
      <c r="B275" s="4"/>
      <c r="C275" s="4"/>
      <c r="D275" s="4"/>
      <c r="E275" s="4"/>
      <c r="F275" s="199">
        <f t="shared" si="20"/>
        <v>0</v>
      </c>
    </row>
    <row r="276" spans="1:8" ht="35.1" customHeight="1" thickBot="1" x14ac:dyDescent="0.3">
      <c r="A276" s="198" t="s">
        <v>206</v>
      </c>
      <c r="B276" s="4"/>
      <c r="C276" s="4"/>
      <c r="D276" s="4"/>
      <c r="E276" s="4"/>
      <c r="F276" s="199">
        <f t="shared" si="20"/>
        <v>0</v>
      </c>
    </row>
    <row r="277" spans="1:8" ht="80.25" customHeight="1" thickBot="1" x14ac:dyDescent="0.3">
      <c r="A277" s="275" t="s">
        <v>207</v>
      </c>
      <c r="B277" s="276"/>
      <c r="C277" s="276"/>
      <c r="D277" s="276"/>
      <c r="E277" s="277"/>
      <c r="F277" s="112">
        <f>IF((F271+F272+F273+F274+F275+F276)&lt;&gt;B269,"Attention, le nombre de ménages doit être identique dans l'item 2, en début et en fin d'action",B269)</f>
        <v>0</v>
      </c>
    </row>
    <row r="278" spans="1:8" ht="35.1" customHeight="1" thickBot="1" x14ac:dyDescent="0.3">
      <c r="A278" s="195" t="s">
        <v>208</v>
      </c>
      <c r="B278" s="278"/>
      <c r="C278" s="279"/>
      <c r="D278" s="280"/>
      <c r="E278" s="280"/>
      <c r="F278" s="281"/>
    </row>
    <row r="279" spans="1:8" ht="35.1" customHeight="1" thickBot="1" x14ac:dyDescent="0.3">
      <c r="A279" s="195" t="s">
        <v>209</v>
      </c>
      <c r="B279" s="278"/>
      <c r="C279" s="282"/>
      <c r="D279" s="283"/>
      <c r="E279" s="283"/>
      <c r="F279" s="284"/>
    </row>
    <row r="280" spans="1:8" ht="48" customHeight="1" thickBot="1" x14ac:dyDescent="0.3">
      <c r="A280" s="95" t="s">
        <v>210</v>
      </c>
      <c r="B280" s="238"/>
      <c r="C280" s="239"/>
      <c r="D280" s="239"/>
      <c r="E280" s="239"/>
      <c r="F280" s="240"/>
      <c r="G280" s="44"/>
      <c r="H280" s="44"/>
    </row>
    <row r="281" spans="1:8" ht="35.1" customHeight="1" x14ac:dyDescent="0.25">
      <c r="A281" s="96"/>
      <c r="B281" s="97"/>
      <c r="C281" s="98"/>
      <c r="E281" s="99"/>
      <c r="F281" s="100"/>
      <c r="G281" s="44"/>
      <c r="H281" s="44"/>
    </row>
    <row r="282" spans="1:8" ht="35.1" customHeight="1" x14ac:dyDescent="0.25">
      <c r="A282" s="101" t="s">
        <v>211</v>
      </c>
      <c r="B282" s="44"/>
      <c r="E282" s="99"/>
      <c r="F282" s="100"/>
      <c r="G282" s="44"/>
      <c r="H282" s="44"/>
    </row>
    <row r="283" spans="1:8" ht="35.1" customHeight="1" thickBot="1" x14ac:dyDescent="0.3">
      <c r="A283" s="94" t="s">
        <v>212</v>
      </c>
      <c r="B283" s="44"/>
      <c r="E283" s="99"/>
      <c r="F283" s="100"/>
      <c r="G283" s="44"/>
      <c r="H283" s="44"/>
    </row>
    <row r="284" spans="1:8" ht="35.1" customHeight="1" thickBot="1" x14ac:dyDescent="0.3">
      <c r="A284" s="267"/>
      <c r="B284" s="272" t="s">
        <v>213</v>
      </c>
      <c r="C284" s="289"/>
      <c r="D284" s="272" t="s">
        <v>214</v>
      </c>
      <c r="E284" s="274"/>
      <c r="F284" s="100"/>
      <c r="G284" s="44"/>
      <c r="H284" s="44"/>
    </row>
    <row r="285" spans="1:8" ht="35.1" customHeight="1" thickBot="1" x14ac:dyDescent="0.3">
      <c r="A285" s="288"/>
      <c r="B285" s="102" t="s">
        <v>2</v>
      </c>
      <c r="C285" s="102" t="s">
        <v>3</v>
      </c>
      <c r="D285" s="103" t="s">
        <v>2</v>
      </c>
      <c r="E285" s="163" t="s">
        <v>3</v>
      </c>
      <c r="F285" s="100"/>
      <c r="G285" s="44"/>
      <c r="H285" s="44"/>
    </row>
    <row r="286" spans="1:8" ht="35.1" customHeight="1" thickBot="1" x14ac:dyDescent="0.3">
      <c r="A286" s="164" t="s">
        <v>215</v>
      </c>
      <c r="B286" s="104"/>
      <c r="C286" s="189" t="e">
        <f>B286/C$16</f>
        <v>#DIV/0!</v>
      </c>
      <c r="D286" s="104"/>
      <c r="E286" s="190" t="e">
        <f>D286/C$16</f>
        <v>#DIV/0!</v>
      </c>
      <c r="F286" s="100"/>
      <c r="G286" s="44"/>
      <c r="H286" s="44"/>
    </row>
    <row r="287" spans="1:8" ht="35.1" customHeight="1" thickBot="1" x14ac:dyDescent="0.3">
      <c r="A287" s="164" t="s">
        <v>216</v>
      </c>
      <c r="B287" s="290"/>
      <c r="C287" s="293"/>
      <c r="D287" s="104"/>
      <c r="E287" s="190" t="e">
        <f>D287/B286</f>
        <v>#DIV/0!</v>
      </c>
      <c r="F287" s="100"/>
      <c r="G287" s="44"/>
      <c r="H287" s="44"/>
    </row>
    <row r="288" spans="1:8" ht="35.1" customHeight="1" thickBot="1" x14ac:dyDescent="0.3">
      <c r="A288" s="165" t="s">
        <v>217</v>
      </c>
      <c r="B288" s="291"/>
      <c r="C288" s="294"/>
      <c r="D288" s="105"/>
      <c r="E288" s="166"/>
      <c r="F288" s="100"/>
      <c r="G288" s="44"/>
      <c r="H288" s="44"/>
    </row>
    <row r="289" spans="1:8" ht="35.1" customHeight="1" thickBot="1" x14ac:dyDescent="0.3">
      <c r="A289" s="167" t="s">
        <v>218</v>
      </c>
      <c r="B289" s="291"/>
      <c r="C289" s="294"/>
      <c r="D289" s="104"/>
      <c r="E289" s="190" t="e">
        <f>D289/D287</f>
        <v>#DIV/0!</v>
      </c>
      <c r="F289" s="100"/>
      <c r="G289" s="44"/>
      <c r="H289" s="44"/>
    </row>
    <row r="290" spans="1:8" ht="35.1" customHeight="1" thickBot="1" x14ac:dyDescent="0.3">
      <c r="A290" s="167" t="s">
        <v>219</v>
      </c>
      <c r="B290" s="291"/>
      <c r="C290" s="294"/>
      <c r="D290" s="104"/>
      <c r="E290" s="190" t="e">
        <f>D290/D287</f>
        <v>#DIV/0!</v>
      </c>
      <c r="F290" s="100"/>
      <c r="G290" s="44"/>
      <c r="H290" s="44"/>
    </row>
    <row r="291" spans="1:8" ht="35.1" customHeight="1" thickBot="1" x14ac:dyDescent="0.3">
      <c r="A291" s="167" t="s">
        <v>220</v>
      </c>
      <c r="B291" s="291"/>
      <c r="C291" s="294"/>
      <c r="D291" s="104"/>
      <c r="E291" s="190" t="e">
        <f>D291/D287</f>
        <v>#DIV/0!</v>
      </c>
      <c r="F291" s="100"/>
      <c r="G291" s="44"/>
      <c r="H291" s="44"/>
    </row>
    <row r="292" spans="1:8" ht="35.1" customHeight="1" thickBot="1" x14ac:dyDescent="0.3">
      <c r="A292" s="168" t="s">
        <v>221</v>
      </c>
      <c r="B292" s="291"/>
      <c r="C292" s="294"/>
      <c r="D292" s="106"/>
      <c r="E292" s="190" t="e">
        <f>D292/D291</f>
        <v>#DIV/0!</v>
      </c>
      <c r="F292" s="100"/>
      <c r="G292" s="44"/>
      <c r="H292" s="44"/>
    </row>
    <row r="293" spans="1:8" ht="35.1" customHeight="1" thickBot="1" x14ac:dyDescent="0.3">
      <c r="A293" s="168" t="s">
        <v>222</v>
      </c>
      <c r="B293" s="291"/>
      <c r="C293" s="294"/>
      <c r="D293" s="104"/>
      <c r="E293" s="190" t="e">
        <f>D293/B286</f>
        <v>#DIV/0!</v>
      </c>
      <c r="F293" s="100"/>
      <c r="G293" s="44"/>
      <c r="H293" s="44"/>
    </row>
    <row r="294" spans="1:8" ht="35.1" customHeight="1" thickBot="1" x14ac:dyDescent="0.3">
      <c r="A294" s="169" t="s">
        <v>223</v>
      </c>
      <c r="B294" s="292"/>
      <c r="C294" s="295"/>
      <c r="D294" s="106"/>
      <c r="E294" s="191" t="e">
        <f>D294/B286</f>
        <v>#DIV/0!</v>
      </c>
      <c r="F294" s="100"/>
      <c r="G294" s="44"/>
      <c r="H294" s="44"/>
    </row>
    <row r="295" spans="1:8" ht="35.1" customHeight="1" thickBot="1" x14ac:dyDescent="0.3">
      <c r="A295" s="95" t="s">
        <v>210</v>
      </c>
      <c r="B295" s="238"/>
      <c r="C295" s="239"/>
      <c r="D295" s="239"/>
      <c r="E295" s="240"/>
      <c r="F295" s="107"/>
    </row>
    <row r="296" spans="1:8" ht="35.1" customHeight="1" x14ac:dyDescent="0.25">
      <c r="A296" s="108"/>
      <c r="B296" s="91"/>
      <c r="C296" s="57"/>
    </row>
    <row r="297" spans="1:8" ht="35.1" customHeight="1" thickBot="1" x14ac:dyDescent="0.3">
      <c r="A297" s="109" t="s">
        <v>224</v>
      </c>
    </row>
    <row r="298" spans="1:8" ht="35.1" customHeight="1" thickBot="1" x14ac:dyDescent="0.3">
      <c r="A298" s="115"/>
      <c r="B298" s="116" t="s">
        <v>32</v>
      </c>
      <c r="C298" s="116" t="s">
        <v>225</v>
      </c>
      <c r="D298" s="116" t="s">
        <v>33</v>
      </c>
      <c r="E298" s="116" t="s">
        <v>34</v>
      </c>
      <c r="F298" s="170" t="str">
        <f>$A$24</f>
        <v xml:space="preserve">Total nb de ménages suivis,  soit </v>
      </c>
      <c r="G298" s="202"/>
    </row>
    <row r="299" spans="1:8" ht="50.25" customHeight="1" thickTop="1" thickBot="1" x14ac:dyDescent="0.3">
      <c r="A299" s="124" t="s">
        <v>35</v>
      </c>
      <c r="B299" s="4"/>
      <c r="C299" s="4"/>
      <c r="D299" s="4"/>
      <c r="E299" s="4"/>
      <c r="F299" s="112">
        <f>IF((B299+C299+D299+E299)&lt;&gt;C16, "Attention, le total ne correspond pas au nombre de ménages suivis",(B299+C299+D299+E299))</f>
        <v>0</v>
      </c>
    </row>
    <row r="300" spans="1:8" ht="50.25" customHeight="1" thickBot="1" x14ac:dyDescent="0.3">
      <c r="A300" s="124" t="s">
        <v>36</v>
      </c>
      <c r="B300" s="4"/>
      <c r="C300" s="4"/>
      <c r="D300" s="4"/>
      <c r="E300" s="4"/>
      <c r="F300" s="112">
        <f>IF((B300+C300+D300+E300)&lt;&gt;C16, "Attention, le total ne correspond pas au nombre de ménages suivis",(B300+C300+D300+E300))</f>
        <v>0</v>
      </c>
    </row>
    <row r="301" spans="1:8" ht="50.25" customHeight="1" thickBot="1" x14ac:dyDescent="0.3">
      <c r="A301" s="124" t="s">
        <v>37</v>
      </c>
      <c r="B301" s="4"/>
      <c r="C301" s="4"/>
      <c r="D301" s="4"/>
      <c r="E301" s="4"/>
      <c r="F301" s="112">
        <f>IF((B301+C301+D301+E301)&lt;&gt;C16, "Attention, le total ne correspond pas au nombre de ménages suivis",(B301+C301+D301+E301))</f>
        <v>0</v>
      </c>
    </row>
    <row r="302" spans="1:8" ht="50.25" customHeight="1" thickBot="1" x14ac:dyDescent="0.3">
      <c r="A302" s="124" t="s">
        <v>38</v>
      </c>
      <c r="B302" s="4"/>
      <c r="C302" s="4"/>
      <c r="D302" s="4"/>
      <c r="E302" s="4"/>
      <c r="F302" s="112">
        <f>IF((B302+C302+D302+E302)&lt;&gt;C16, "Attention, le total ne correspond pas au nombre de ménages suivis",(B302+C302+D302+E302))</f>
        <v>0</v>
      </c>
    </row>
    <row r="303" spans="1:8" ht="50.25" customHeight="1" thickBot="1" x14ac:dyDescent="0.3">
      <c r="A303" s="124" t="s">
        <v>39</v>
      </c>
      <c r="B303" s="4"/>
      <c r="C303" s="4"/>
      <c r="D303" s="4"/>
      <c r="E303" s="4"/>
      <c r="F303" s="112">
        <f>IF((B303+C303+D303+E303)&lt;&gt;C16, "Attention, le total ne correspond pas au nombre de ménages suivis",(B303+C303+D303+E303))</f>
        <v>0</v>
      </c>
    </row>
    <row r="304" spans="1:8" ht="50.25" customHeight="1" thickBot="1" x14ac:dyDescent="0.3">
      <c r="A304" s="124" t="s">
        <v>40</v>
      </c>
      <c r="B304" s="4"/>
      <c r="C304" s="4"/>
      <c r="D304" s="4"/>
      <c r="E304" s="4"/>
      <c r="F304" s="112">
        <f>IF((B304+C304+D304+E304)&lt;&gt;C16, "Attention, le total ne correspond pas au nombre de ménages suivis",(B304+C304+D304+E304))</f>
        <v>0</v>
      </c>
    </row>
    <row r="305" spans="1:6" ht="50.25" customHeight="1" thickBot="1" x14ac:dyDescent="0.3">
      <c r="A305" s="124" t="s">
        <v>41</v>
      </c>
      <c r="B305" s="4"/>
      <c r="C305" s="4"/>
      <c r="D305" s="4"/>
      <c r="E305" s="4"/>
      <c r="F305" s="112">
        <f>IF((B305+C305+D305+E305)&lt;&gt;C16, "Attention, le total ne correspond pas au nombre de ménages suivis",(B305+C305+D305+E305))</f>
        <v>0</v>
      </c>
    </row>
    <row r="306" spans="1:6" ht="50.25" customHeight="1" thickBot="1" x14ac:dyDescent="0.3">
      <c r="A306" s="124" t="s">
        <v>42</v>
      </c>
      <c r="B306" s="4"/>
      <c r="C306" s="4"/>
      <c r="D306" s="4"/>
      <c r="E306" s="4"/>
      <c r="F306" s="112">
        <f>IF((B306+C306+D306+E306)&lt;&gt;C16, "Attention, le total ne correspond pas au nombre de ménages suivis",(B306+C306+D306+E306))</f>
        <v>0</v>
      </c>
    </row>
    <row r="307" spans="1:6" ht="50.25" customHeight="1" thickBot="1" x14ac:dyDescent="0.3">
      <c r="A307" s="124" t="s">
        <v>43</v>
      </c>
      <c r="B307" s="4"/>
      <c r="C307" s="4"/>
      <c r="D307" s="4"/>
      <c r="E307" s="4"/>
      <c r="F307" s="112">
        <f>IF((B307+C307+D307+E307)&lt;&gt;C16, "Attention, le total ne correspond pas au nombre de ménages suivis",(B307+C307+D307+E307))</f>
        <v>0</v>
      </c>
    </row>
    <row r="308" spans="1:6" ht="35.1" customHeight="1" thickBot="1" x14ac:dyDescent="0.3">
      <c r="A308" s="95" t="s">
        <v>210</v>
      </c>
      <c r="B308" s="238"/>
      <c r="C308" s="239"/>
      <c r="D308" s="239"/>
      <c r="E308" s="239"/>
      <c r="F308" s="240"/>
    </row>
  </sheetData>
  <mergeCells count="54">
    <mergeCell ref="B295:E295"/>
    <mergeCell ref="B308:F308"/>
    <mergeCell ref="B280:F280"/>
    <mergeCell ref="A284:A285"/>
    <mergeCell ref="B284:C284"/>
    <mergeCell ref="D284:E284"/>
    <mergeCell ref="B287:B294"/>
    <mergeCell ref="C287:C294"/>
    <mergeCell ref="C268:F268"/>
    <mergeCell ref="A277:E277"/>
    <mergeCell ref="B278:B279"/>
    <mergeCell ref="C278:F278"/>
    <mergeCell ref="C279:F279"/>
    <mergeCell ref="C269:F269"/>
    <mergeCell ref="B193:C193"/>
    <mergeCell ref="F196:G196"/>
    <mergeCell ref="A198:C198"/>
    <mergeCell ref="F208:H208"/>
    <mergeCell ref="B213:C213"/>
    <mergeCell ref="D217:E217"/>
    <mergeCell ref="A227:C228"/>
    <mergeCell ref="D227:E227"/>
    <mergeCell ref="A230:C230"/>
    <mergeCell ref="A229:C229"/>
    <mergeCell ref="A217:A218"/>
    <mergeCell ref="A264:C264"/>
    <mergeCell ref="E264:G264"/>
    <mergeCell ref="G238:G239"/>
    <mergeCell ref="I238:I239"/>
    <mergeCell ref="F240:G244"/>
    <mergeCell ref="B240:C244"/>
    <mergeCell ref="A247:B247"/>
    <mergeCell ref="F252:G252"/>
    <mergeCell ref="B261:C261"/>
    <mergeCell ref="C238:C239"/>
    <mergeCell ref="E238:E239"/>
    <mergeCell ref="B245:E245"/>
    <mergeCell ref="F245:I245"/>
    <mergeCell ref="A235:A236"/>
    <mergeCell ref="B25:C25"/>
    <mergeCell ref="F31:G31"/>
    <mergeCell ref="B42:C42"/>
    <mergeCell ref="F42:G42"/>
    <mergeCell ref="F53:G53"/>
    <mergeCell ref="A27:C27"/>
    <mergeCell ref="B59:C59"/>
    <mergeCell ref="B185:F185"/>
    <mergeCell ref="B184:E184"/>
    <mergeCell ref="A62:C62"/>
    <mergeCell ref="D62:F62"/>
    <mergeCell ref="B231:E231"/>
    <mergeCell ref="B235:E235"/>
    <mergeCell ref="F235:I235"/>
    <mergeCell ref="B217:C217"/>
  </mergeCells>
  <conditionalFormatting sqref="C17">
    <cfRule type="colorScale" priority="1">
      <colorScale>
        <cfvo type="num" val="$C$12"/>
        <cfvo type="max"/>
        <color theme="2" tint="-0.249977111117893"/>
        <color theme="4" tint="0.79998168889431442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7" orientation="landscape" r:id="rId1"/>
  <headerFooter>
    <oddFooter>&amp;CConseil Départemental 13 - DGAS – DITAS - Direction Adjointe de l’Action Sociale
Service Accompagnement et Protection des Majeurs
Page &amp;P</oddFooter>
  </headerFooter>
  <rowBreaks count="8" manualBreakCount="8">
    <brk id="32" max="16383" man="1"/>
    <brk id="59" max="16383" man="1"/>
    <brk id="152" max="9" man="1"/>
    <brk id="186" max="16383" man="1"/>
    <brk id="214" max="16383" man="1"/>
    <brk id="246" max="16383" man="1"/>
    <brk id="264" max="16383" man="1"/>
    <brk id="2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Opérateur</vt:lpstr>
      <vt:lpstr>Opérateur!Impression_des_titres</vt:lpstr>
    </vt:vector>
  </TitlesOfParts>
  <Company>Cg13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VTOLA</dc:creator>
  <cp:lastModifiedBy>GOLETTO Christine</cp:lastModifiedBy>
  <cp:lastPrinted>2013-09-06T06:51:04Z</cp:lastPrinted>
  <dcterms:created xsi:type="dcterms:W3CDTF">2012-10-17T06:57:44Z</dcterms:created>
  <dcterms:modified xsi:type="dcterms:W3CDTF">2021-07-23T09:22:02Z</dcterms:modified>
</cp:coreProperties>
</file>